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Ипр Консалт\Региональная сеть\03_ООО Региональная сеть\Начинаем работать\Формы — копия\"/>
    </mc:Choice>
  </mc:AlternateContent>
  <bookViews>
    <workbookView xWindow="0" yWindow="0" windowWidth="19200" windowHeight="10290" tabRatio="879" firstSheet="1" activeTab="5"/>
  </bookViews>
  <sheets>
    <sheet name="т1" sheetId="101" state="hidden" r:id="rId1"/>
    <sheet name="т2" sheetId="102" r:id="rId2"/>
    <sheet name="т3" sheetId="103" state="hidden" r:id="rId3"/>
    <sheet name="т4" sheetId="104" state="hidden" r:id="rId4"/>
    <sheet name="т5" sheetId="105" state="hidden" r:id="rId5"/>
    <sheet name="т6" sheetId="100" r:id="rId6"/>
  </sheets>
  <definedNames>
    <definedName name="T6Таблица7">т6!$C$14:$H$20</definedName>
    <definedName name="ГодРаскрытия">т1!$A$8</definedName>
    <definedName name="_xlnm.Print_Titles" localSheetId="0">т1!$21:$21</definedName>
    <definedName name="_xlnm.Print_Titles" localSheetId="1">т2!$22:$22</definedName>
    <definedName name="_xlnm.Print_Titles" localSheetId="2">т3!$22:$22</definedName>
    <definedName name="_xlnm.Print_Titles" localSheetId="3">т4!$22:$22</definedName>
    <definedName name="_xlnm.Print_Titles" localSheetId="4">т5!$23:$23</definedName>
    <definedName name="_xlnm.Print_Titles" localSheetId="5">т6!$4:$4</definedName>
    <definedName name="Идентификатор">т1!$A$10</definedName>
    <definedName name="ИнвестПрограмма">т1!$A$6</definedName>
    <definedName name="Индекс_дефлятор_МЭР">#REF!</definedName>
    <definedName name="_xlnm.Print_Area" localSheetId="0">т1!$A$1:$S$22</definedName>
    <definedName name="_xlnm.Print_Area" localSheetId="1">т2!$A$1:$S$26</definedName>
    <definedName name="_xlnm.Print_Area" localSheetId="2">т3!$A$1:$S$23</definedName>
    <definedName name="_xlnm.Print_Area" localSheetId="3">т4!$A$1:$T$28</definedName>
    <definedName name="_xlnm.Print_Area" localSheetId="4">т5!$A$1:$S$24</definedName>
    <definedName name="_xlnm.Print_Area" localSheetId="5">т6!$A$1:$H$20</definedName>
    <definedName name="Приказ">т1!$A$11</definedName>
    <definedName name="Реквизиты1">т1!$C$18</definedName>
    <definedName name="Реквизиты2">т1!$L$18</definedName>
    <definedName name="Субъект">т1!$A$13</definedName>
    <definedName name="Т1Начало">т1!$A$22</definedName>
    <definedName name="Т1Таблица">т1!$A$16</definedName>
    <definedName name="Т1ТипИПР">т1!$A$14</definedName>
    <definedName name="Т2Начало">т2!$A$23</definedName>
    <definedName name="Т2Таблица">т2!$A$17</definedName>
    <definedName name="Т2ТипИПР">т2!$A$14</definedName>
    <definedName name="Т3Начало">т3!$A$23</definedName>
    <definedName name="Т3Таблица">т3!$A$17</definedName>
    <definedName name="Т3ТипИПР">т3!$A$14</definedName>
    <definedName name="Т4Начало">т4!$A$23</definedName>
    <definedName name="Т4Таблица">т4!$A$17</definedName>
    <definedName name="Т4ТипИПР">т4!$A$14</definedName>
    <definedName name="Т5Начало">т5!$A$24</definedName>
    <definedName name="Т5Таблица">т5!$A$18</definedName>
    <definedName name="Т5ТипИПР">т5!$A$14</definedName>
    <definedName name="Т6ПланС1">т6!$C$5</definedName>
    <definedName name="Т6ПланС2">т6!$C$6</definedName>
    <definedName name="Т6ПланС4">т6!$C$9</definedName>
    <definedName name="Т6ПланС5">т6!$C$10</definedName>
    <definedName name="Т6ПланС7">т6!$C$12</definedName>
    <definedName name="Т6ФактС1">т6!$F$5</definedName>
    <definedName name="Т6ФактС2">т6!$F$6</definedName>
    <definedName name="Т6ФактС4">т6!$F$9</definedName>
    <definedName name="Т6ФактС5">т6!$F$10</definedName>
    <definedName name="Т6ФактС7">т6!$F$12</definedName>
    <definedName name="Титул">т1!$A$9</definedName>
  </definedNames>
  <calcPr calcId="162913"/>
</workbook>
</file>

<file path=xl/calcChain.xml><?xml version="1.0" encoding="utf-8"?>
<calcChain xmlns="http://schemas.openxmlformats.org/spreadsheetml/2006/main">
  <c r="J24" i="102" l="1"/>
  <c r="F9" i="100" l="1"/>
  <c r="F5" i="100" l="1"/>
  <c r="J25" i="102"/>
  <c r="J23" i="102"/>
  <c r="C19" i="102"/>
  <c r="J26" i="102" l="1"/>
  <c r="C5" i="100" s="1"/>
  <c r="C7" i="100" s="1"/>
  <c r="C8" i="100" s="1"/>
  <c r="C11" i="100" s="1"/>
  <c r="F12" i="100"/>
  <c r="C12" i="100"/>
  <c r="L20" i="105"/>
  <c r="C20" i="105"/>
  <c r="A13" i="105"/>
  <c r="A11" i="105"/>
  <c r="A10" i="105"/>
  <c r="A9" i="105"/>
  <c r="A8" i="105"/>
  <c r="A6" i="105"/>
  <c r="J28" i="104"/>
  <c r="S27" i="104"/>
  <c r="S26" i="104"/>
  <c r="S25" i="104"/>
  <c r="S24" i="104"/>
  <c r="S23" i="104"/>
  <c r="S28" i="104" s="1"/>
  <c r="L19" i="104"/>
  <c r="C19" i="104"/>
  <c r="A13" i="104"/>
  <c r="A11" i="104"/>
  <c r="A10" i="104"/>
  <c r="A9" i="104"/>
  <c r="A8" i="104"/>
  <c r="A6" i="104"/>
  <c r="L19" i="103"/>
  <c r="C19" i="103"/>
  <c r="A13" i="103"/>
  <c r="A11" i="103"/>
  <c r="A10" i="103"/>
  <c r="A9" i="103"/>
  <c r="A8" i="103"/>
  <c r="A6" i="103"/>
  <c r="L19" i="102"/>
  <c r="A13" i="102"/>
  <c r="A11" i="102"/>
  <c r="A10" i="102"/>
  <c r="A9" i="102"/>
  <c r="A8" i="102"/>
  <c r="A6" i="102"/>
  <c r="C9" i="100" l="1"/>
  <c r="F7" i="100"/>
  <c r="F8" i="100" s="1"/>
  <c r="F11" i="100" s="1"/>
</calcChain>
</file>

<file path=xl/sharedStrings.xml><?xml version="1.0" encoding="utf-8"?>
<sst xmlns="http://schemas.openxmlformats.org/spreadsheetml/2006/main" count="358" uniqueCount="107">
  <si>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</si>
  <si>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</si>
  <si>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</si>
  <si>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</si>
  <si>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</si>
  <si>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</si>
  <si>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</si>
  <si>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</si>
  <si>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</si>
  <si>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</si>
  <si>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</si>
  <si>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полное наименование субъекта электроэнергетики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</si>
  <si>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</si>
  <si>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</si>
  <si>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</si>
  <si>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</si>
  <si>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</si>
  <si>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</si>
  <si>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</si>
  <si>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</si>
  <si>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</si>
  <si>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</si>
  <si>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7.3</t>
  </si>
  <si>
    <t>Количество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</si>
  <si>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</si>
  <si>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</si>
  <si>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</si>
  <si>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</si>
  <si>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</si>
  <si>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7.4</t>
  </si>
  <si>
    <t>7.5</t>
  </si>
  <si>
    <t>7.6</t>
  </si>
  <si>
    <t>7.7</t>
  </si>
  <si>
    <t>Тип инвестиционного проекта: Строительство (НСиР) (КТП)</t>
  </si>
  <si>
    <t>0,4 кВ</t>
  </si>
  <si>
    <t>Тип инвестиционного проекта: Реконструкция (ТПиР) / Строительство (НСиР)/ КЛ</t>
  </si>
  <si>
    <t>Таблица 3.</t>
  </si>
  <si>
    <t>Таблица 4. Реконструкция ВЛЭП 0,4 кВ (НН)</t>
  </si>
  <si>
    <t>Таблица 5.</t>
  </si>
  <si>
    <t>Таблица 1. Строительство РП, ТП 35 кВ (СН1)</t>
  </si>
  <si>
    <t>Год раскрытия информации: 2019 год</t>
  </si>
  <si>
    <t>Тип инвестиционного проекта: Реконструкция</t>
  </si>
  <si>
    <t>Монтаж опор (все типы опор за исключением многогранных) напряжение 0,4 кВ количество цепей 1 шт(1 км)</t>
  </si>
  <si>
    <t>Т1</t>
  </si>
  <si>
    <t>Т2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</si>
  <si>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</si>
  <si>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d+1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</si>
  <si>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d+2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</si>
  <si>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d+3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</si>
  <si>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d+4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</si>
  <si>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</si>
  <si>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d+6</t>
    </r>
  </si>
  <si>
    <r>
      <rPr>
        <sz val="12"/>
        <rFont val="Times New Roman"/>
        <family val="1"/>
        <charset val="204"/>
      </rPr>
      <t xml:space="preserve">Объем финансовых потребностей </t>
    </r>
    <r>
      <rPr>
        <i/>
        <sz val="12"/>
        <rFont val="Times New Roman"/>
        <family val="1"/>
        <charset val="204"/>
      </rPr>
      <t>ОФП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 xml:space="preserve">УНЦ </t>
    </r>
    <r>
      <rPr>
        <sz val="12"/>
        <rFont val="Times New Roman"/>
        <family val="1"/>
        <charset val="204"/>
      </rPr>
      <t>(в прогнозных ценах с НДС)</t>
    </r>
  </si>
  <si>
    <r>
      <t xml:space="preserve">Итого объем финансовых потребностей </t>
    </r>
    <r>
      <rPr>
        <i/>
        <sz val="12"/>
        <color theme="1"/>
        <rFont val="Times New Roman"/>
        <family val="1"/>
        <charset val="204"/>
      </rPr>
      <t>ОФП</t>
    </r>
    <r>
      <rPr>
        <i/>
        <vertAlign val="superscript"/>
        <sz val="12"/>
        <color theme="1"/>
        <rFont val="Times New Roman"/>
        <family val="1"/>
        <charset val="204"/>
      </rPr>
      <t>УНЦ</t>
    </r>
    <r>
      <rPr>
        <i/>
        <vertAlign val="subscript"/>
        <sz val="12"/>
        <color theme="1"/>
        <rFont val="Times New Roman"/>
        <family val="1"/>
        <charset val="204"/>
      </rPr>
      <t>d</t>
    </r>
    <r>
      <rPr>
        <sz val="12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2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</si>
  <si>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2"/>
        <rFont val="Times New Roman"/>
        <family val="1"/>
        <charset val="204"/>
      </rPr>
      <t>Ф</t>
    </r>
    <r>
      <rPr>
        <i/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 xml:space="preserve">(с НДС) </t>
    </r>
    <r>
      <rPr>
        <vertAlign val="superscript"/>
        <sz val="12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</si>
  <si>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2"/>
        <rFont val="Symbol"/>
        <family val="1"/>
        <charset val="2"/>
      </rPr>
      <t>D</t>
    </r>
    <r>
      <rPr>
        <i/>
        <sz val="12"/>
        <rFont val="Times New Roman"/>
        <family val="1"/>
        <charset val="204"/>
      </rPr>
      <t>ОФП</t>
    </r>
    <r>
      <rPr>
        <i/>
        <vertAlign val="superscript"/>
        <sz val="12"/>
        <rFont val="Times New Roman"/>
        <family val="1"/>
        <charset val="204"/>
      </rPr>
      <t>УНЦ</t>
    </r>
    <r>
      <rPr>
        <i/>
        <vertAlign val="subscript"/>
        <sz val="12"/>
        <rFont val="Times New Roman"/>
        <family val="1"/>
        <charset val="204"/>
      </rPr>
      <t xml:space="preserve">d  </t>
    </r>
    <r>
      <rPr>
        <sz val="12"/>
        <rFont val="Times New Roman"/>
        <family val="1"/>
        <charset val="204"/>
      </rPr>
      <t xml:space="preserve">(с НДС) </t>
    </r>
    <r>
      <rPr>
        <vertAlign val="superscript"/>
        <sz val="12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</si>
  <si>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2"/>
        <rFont val="Times New Roman"/>
        <family val="1"/>
        <charset val="204"/>
      </rP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</si>
  <si>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t>НДС, %</t>
  </si>
  <si>
    <t>Года</t>
  </si>
  <si>
    <t>Дефляторы</t>
  </si>
  <si>
    <t>НДС (руб.)</t>
  </si>
  <si>
    <t>2.1</t>
  </si>
  <si>
    <t>Значение</t>
  </si>
  <si>
    <t>от «__» _____ 2019 г. №___</t>
  </si>
  <si>
    <t>Коэффициент перехода от базовых нормативов к территориальному уровню нормативов</t>
  </si>
  <si>
    <t>1</t>
  </si>
  <si>
    <t>нд</t>
  </si>
  <si>
    <t>Опоры (все типы опор за исключением многогранных)  количество цепей 1 шт</t>
  </si>
  <si>
    <t>1 км</t>
  </si>
  <si>
    <t>Л3-01-1</t>
  </si>
  <si>
    <t>ПИР для отдельных элементов электрических сетей затраты по УНЦот 1,1 до 5,9 млн. руб.(1 объект)</t>
  </si>
  <si>
    <t>-</t>
  </si>
  <si>
    <t>Проектные работы</t>
  </si>
  <si>
    <t>1 объект</t>
  </si>
  <si>
    <t>П6-06</t>
  </si>
  <si>
    <t>Подвес провода ВЛ типа СИП напряжение 0,4-35 кВ количество фазных проводов 3 шт сечение фазного провода 50 мм2 тип провода СИП-2,сечение нулевого провода 55 мм2(1 км)</t>
  </si>
  <si>
    <t>0,4-35 кВ</t>
  </si>
  <si>
    <t>Провод ВЛ типа СИП; количество фазных проводов 3 шт сечение фазного провода 50 мм2 тип провода СИП-2,сечение нулевого провода 55 мм2</t>
  </si>
  <si>
    <t>Л7-21-1</t>
  </si>
  <si>
    <t>Демонтаж ВЛ напряжение 0,4 кВ количество цепей 1 шт(1 км)</t>
  </si>
  <si>
    <t>Демонтажные работы</t>
  </si>
  <si>
    <t>М2-01-1</t>
  </si>
  <si>
    <t>Монтаж арматуры и устройство крепления провода СИП(1 ед.)</t>
  </si>
  <si>
    <t>Арматура и устройство крепления провода СИП</t>
  </si>
  <si>
    <t>1 ед.</t>
  </si>
  <si>
    <t>Л11-01</t>
  </si>
  <si>
    <t>Итого объем финансовых потребностей,тыс рублей (без НДС)</t>
  </si>
  <si>
    <t>Утвержденные плановые значения показателей приведены в соответствии с решение об утверждении инвестиционной программы отсутсвует</t>
  </si>
  <si>
    <t>полное наименование субъекта электроэнергетики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</si>
  <si>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</si>
  <si>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ед,</t>
  </si>
  <si>
    <t>2</t>
  </si>
  <si>
    <t>проектные работы</t>
  </si>
  <si>
    <t xml:space="preserve">Затраты на проектно-изыскательские работы для отдельных элементов электрических сетей, млн. руб </t>
  </si>
  <si>
    <t>П6-08</t>
  </si>
  <si>
    <t xml:space="preserve">Наименование инвестиционного проекта: Модернизация ПС 110/10 кВ Шкляевская  путем создания прямых основного и резервного каналов связи  </t>
  </si>
  <si>
    <t xml:space="preserve"> Инвестиционная программа общества с ограниченной ответственностью "Региональная сеть"</t>
  </si>
  <si>
    <t>Идентификатор инвестиционного проекта: J_OOORS_1</t>
  </si>
  <si>
    <t xml:space="preserve">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</si>
  <si>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Кировская область</t>
  </si>
  <si>
    <t>Таблица 2. Модернизация ПС</t>
  </si>
  <si>
    <t>110 кВ</t>
  </si>
  <si>
    <t>УНЦ сети связи (тыс. руб.) 
УПАТС для ПС 35-150 кВ</t>
  </si>
  <si>
    <t>объект</t>
  </si>
  <si>
    <t>И14-01</t>
  </si>
  <si>
    <t>УНЦ ВОСП (тыс. руб.)
Мультиплексор ПЦИ</t>
  </si>
  <si>
    <t>А7-05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</si>
</sst>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_-* #,##0.000\ _₽_-;\-* #,##0.000\ _₽_-;_-* &quot;-&quot;??\ _₽_-;_-@_-"/>
    <numFmt numFmtId="169" formatCode="0_)"/>
    <numFmt numFmtId="170" formatCode="0.00_)"/>
  </numFmts>
  <fonts count="44" x14ac:knownFonts="1">
    <font>
      <sz val="12"/>
      <name val="Times New Roman"/>
      <family val="2"/>
      <charset val="204"/>
    </font>
    <font>
      <sz val="10"/>
      <color theme="1"/>
      <name val="Arial"/>
      <family val="2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Symbol"/>
      <family val="1"/>
      <charset val="2"/>
    </font>
    <font>
      <sz val="12"/>
      <color rgb="FF000000"/>
      <name val="Calibri"/>
      <family val="2"/>
      <charset val="204"/>
    </font>
    <font>
      <sz val="12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Courier"/>
      <family val="1"/>
      <charset val="204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21" fillId="0" borderId="0"/>
    <xf numFmtId="0" fontId="40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2" fillId="0" borderId="0"/>
    <xf numFmtId="0" fontId="22" fillId="0" borderId="0"/>
    <xf numFmtId="0" fontId="2" fillId="0" borderId="0"/>
    <xf numFmtId="0" fontId="23" fillId="0" borderId="0"/>
    <xf numFmtId="0" fontId="23" fillId="0" borderId="0"/>
    <xf numFmtId="164" fontId="2" fillId="0" borderId="0" applyFont="0" applyFill="0" applyBorder="0" applyAlignment="0" applyProtection="0"/>
    <xf numFmtId="165" fontId="23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40" fillId="0" borderId="0" applyFont="0" applyFill="0" applyBorder="0" applyAlignment="0" applyProtection="0"/>
    <xf numFmtId="0" fontId="2" fillId="0" borderId="0"/>
    <xf numFmtId="9" fontId="40" fillId="0" borderId="0" applyFont="0" applyFill="0" applyBorder="0" applyAlignment="0" applyProtection="0"/>
    <xf numFmtId="0" fontId="40" fillId="0" borderId="0"/>
    <xf numFmtId="169" fontId="42" fillId="0" borderId="0"/>
  </cellStyleXfs>
  <cellXfs count="144">
    <xf numFmtId="0" fontId="0" fillId="0" borderId="0" xfId="0"/>
    <xf numFmtId="0" fontId="0" fillId="0" borderId="0" xfId="62" applyFont="1" applyFill="1" applyAlignment="1">
      <alignment wrapText="1"/>
    </xf>
    <xf numFmtId="3" fontId="0" fillId="0" borderId="0" xfId="62" applyNumberFormat="1" applyFont="1" applyFill="1" applyAlignment="1">
      <alignment horizontal="center"/>
    </xf>
    <xf numFmtId="0" fontId="0" fillId="0" borderId="0" xfId="62" applyFont="1" applyFill="1"/>
    <xf numFmtId="0" fontId="0" fillId="0" borderId="0" xfId="62" applyFont="1" applyFill="1" applyAlignment="1">
      <alignment horizontal="center" wrapText="1"/>
    </xf>
    <xf numFmtId="0" fontId="0" fillId="0" borderId="0" xfId="62" applyFont="1" applyFill="1" applyAlignment="1"/>
    <xf numFmtId="0" fontId="3" fillId="0" borderId="0" xfId="62" applyFont="1" applyFill="1" applyAlignment="1">
      <alignment horizontal="center" vertical="center" wrapText="1"/>
    </xf>
    <xf numFmtId="0" fontId="0" fillId="0" borderId="0" xfId="62" applyFont="1" applyFill="1" applyAlignment="1">
      <alignment horizontal="center" vertical="center" wrapText="1"/>
    </xf>
    <xf numFmtId="3" fontId="0" fillId="0" borderId="10" xfId="62" applyNumberFormat="1" applyFont="1" applyFill="1" applyBorder="1" applyAlignment="1">
      <alignment horizontal="center" vertical="center" wrapText="1"/>
    </xf>
    <xf numFmtId="0" fontId="0" fillId="0" borderId="0" xfId="62" applyFont="1" applyFill="1" applyAlignment="1">
      <alignment vertical="center"/>
    </xf>
    <xf numFmtId="0" fontId="0" fillId="0" borderId="0" xfId="62" applyFont="1" applyFill="1" applyBorder="1" applyAlignment="1">
      <alignment horizontal="center" vertical="center"/>
    </xf>
    <xf numFmtId="0" fontId="0" fillId="0" borderId="0" xfId="62" applyFont="1" applyFill="1" applyBorder="1" applyAlignment="1">
      <alignment horizontal="center" vertical="center" wrapText="1"/>
    </xf>
    <xf numFmtId="3" fontId="3" fillId="0" borderId="0" xfId="62" applyNumberFormat="1" applyFont="1" applyFill="1" applyBorder="1" applyAlignment="1">
      <alignment horizontal="center" vertical="center"/>
    </xf>
    <xf numFmtId="0" fontId="25" fillId="0" borderId="0" xfId="62" applyFont="1" applyFill="1" applyBorder="1" applyAlignment="1">
      <alignment horizontal="center" vertical="center" wrapText="1"/>
    </xf>
    <xf numFmtId="3" fontId="0" fillId="0" borderId="0" xfId="62" applyNumberFormat="1" applyFont="1" applyFill="1" applyBorder="1" applyAlignment="1">
      <alignment horizontal="center"/>
    </xf>
    <xf numFmtId="0" fontId="27" fillId="0" borderId="0" xfId="62" applyFont="1" applyFill="1"/>
    <xf numFmtId="0" fontId="0" fillId="0" borderId="0" xfId="62" applyFont="1" applyFill="1" applyBorder="1" applyAlignment="1"/>
    <xf numFmtId="0" fontId="27" fillId="0" borderId="0" xfId="42" applyFont="1" applyAlignment="1">
      <alignment horizontal="right" vertical="center"/>
    </xf>
    <xf numFmtId="0" fontId="27" fillId="0" borderId="0" xfId="42" applyFont="1" applyAlignment="1">
      <alignment horizontal="right"/>
    </xf>
    <xf numFmtId="0" fontId="26" fillId="0" borderId="0" xfId="62" applyFont="1" applyFill="1" applyAlignment="1">
      <alignment vertical="center"/>
    </xf>
    <xf numFmtId="0" fontId="26" fillId="0" borderId="0" xfId="62" applyFont="1" applyFill="1" applyAlignment="1"/>
    <xf numFmtId="0" fontId="28" fillId="0" borderId="0" xfId="58" applyFont="1" applyAlignment="1">
      <alignment vertical="center"/>
    </xf>
    <xf numFmtId="0" fontId="29" fillId="0" borderId="0" xfId="58" applyFont="1" applyAlignment="1">
      <alignment vertical="top"/>
    </xf>
    <xf numFmtId="0" fontId="27" fillId="0" borderId="0" xfId="62" applyFont="1" applyFill="1" applyAlignment="1"/>
    <xf numFmtId="0" fontId="26" fillId="0" borderId="0" xfId="62" applyFont="1" applyFill="1" applyAlignment="1">
      <alignment vertical="center" wrapText="1"/>
    </xf>
    <xf numFmtId="0" fontId="29" fillId="0" borderId="0" xfId="58" applyFont="1" applyAlignment="1">
      <alignment vertical="center"/>
    </xf>
    <xf numFmtId="0" fontId="27" fillId="0" borderId="0" xfId="62" applyFont="1" applyFill="1" applyAlignment="1">
      <alignment vertical="center"/>
    </xf>
    <xf numFmtId="0" fontId="0" fillId="0" borderId="0" xfId="62" applyFont="1" applyFill="1" applyBorder="1"/>
    <xf numFmtId="0" fontId="0" fillId="0" borderId="0" xfId="62" applyFont="1" applyFill="1" applyBorder="1" applyAlignment="1">
      <alignment horizontal="center" wrapText="1"/>
    </xf>
    <xf numFmtId="49" fontId="0" fillId="0" borderId="0" xfId="62" applyNumberFormat="1" applyFont="1" applyFill="1" applyAlignment="1">
      <alignment horizontal="center"/>
    </xf>
    <xf numFmtId="49" fontId="0" fillId="0" borderId="10" xfId="62" applyNumberFormat="1" applyFont="1" applyFill="1" applyBorder="1" applyAlignment="1">
      <alignment horizontal="center" vertical="center"/>
    </xf>
    <xf numFmtId="0" fontId="0" fillId="0" borderId="0" xfId="62" applyFont="1" applyFill="1" applyBorder="1" applyAlignment="1">
      <alignment horizontal="center"/>
    </xf>
    <xf numFmtId="0" fontId="0" fillId="0" borderId="10" xfId="57" applyFont="1" applyFill="1" applyBorder="1" applyAlignment="1">
      <alignment horizontal="center" vertical="center" wrapText="1"/>
    </xf>
    <xf numFmtId="0" fontId="0" fillId="0" borderId="10" xfId="62" applyFont="1" applyFill="1" applyBorder="1" applyAlignment="1">
      <alignment horizontal="center" vertical="center" wrapText="1"/>
    </xf>
    <xf numFmtId="49" fontId="0" fillId="0" borderId="10" xfId="62" applyNumberFormat="1" applyFont="1" applyFill="1" applyBorder="1" applyAlignment="1">
      <alignment horizontal="center" vertical="center" wrapText="1"/>
    </xf>
    <xf numFmtId="0" fontId="0" fillId="0" borderId="0" xfId="62" applyFont="1" applyFill="1" applyAlignment="1">
      <alignment horizontal="center"/>
    </xf>
    <xf numFmtId="0" fontId="0" fillId="0" borderId="10" xfId="62" applyFont="1" applyFill="1" applyBorder="1" applyAlignment="1">
      <alignment horizontal="left" vertical="center" wrapText="1"/>
    </xf>
    <xf numFmtId="0" fontId="0" fillId="0" borderId="10" xfId="62" applyFont="1" applyFill="1" applyBorder="1" applyAlignment="1">
      <alignment vertical="center" wrapText="1"/>
    </xf>
    <xf numFmtId="0" fontId="3" fillId="0" borderId="10" xfId="62" applyFont="1" applyFill="1" applyBorder="1" applyAlignment="1">
      <alignment horizontal="center" vertical="center" wrapText="1"/>
    </xf>
    <xf numFmtId="49" fontId="0" fillId="0" borderId="0" xfId="62" applyNumberFormat="1" applyFont="1" applyFill="1" applyBorder="1" applyAlignment="1">
      <alignment horizontal="center" vertical="center"/>
    </xf>
    <xf numFmtId="0" fontId="3" fillId="0" borderId="0" xfId="62" applyFont="1" applyBorder="1" applyAlignment="1">
      <alignment vertical="center" wrapText="1"/>
    </xf>
    <xf numFmtId="0" fontId="3" fillId="0" borderId="0" xfId="62" applyFont="1" applyBorder="1" applyAlignment="1">
      <alignment horizontal="center" vertical="center" wrapText="1"/>
    </xf>
    <xf numFmtId="49" fontId="0" fillId="0" borderId="0" xfId="62" applyNumberFormat="1" applyFont="1" applyFill="1" applyBorder="1" applyAlignment="1">
      <alignment horizontal="center"/>
    </xf>
    <xf numFmtId="0" fontId="3" fillId="0" borderId="0" xfId="62" applyFont="1" applyFill="1" applyBorder="1" applyAlignment="1">
      <alignment vertical="center" wrapText="1"/>
    </xf>
    <xf numFmtId="0" fontId="3" fillId="0" borderId="0" xfId="62" applyFont="1" applyFill="1" applyBorder="1" applyAlignment="1">
      <alignment horizontal="center" vertical="center" wrapText="1"/>
    </xf>
    <xf numFmtId="49" fontId="0" fillId="0" borderId="0" xfId="62" applyNumberFormat="1" applyFont="1" applyFill="1" applyAlignment="1">
      <alignment horizontal="center" wrapText="1"/>
    </xf>
    <xf numFmtId="3" fontId="0" fillId="0" borderId="0" xfId="62" applyNumberFormat="1" applyFont="1" applyFill="1" applyAlignment="1">
      <alignment horizontal="center" wrapText="1"/>
    </xf>
    <xf numFmtId="49" fontId="0" fillId="0" borderId="10" xfId="62" quotePrefix="1" applyNumberFormat="1" applyFont="1" applyFill="1" applyBorder="1" applyAlignment="1">
      <alignment horizontal="center" vertical="center" wrapText="1"/>
    </xf>
    <xf numFmtId="49" fontId="0" fillId="0" borderId="11" xfId="62" applyNumberFormat="1" applyFont="1" applyFill="1" applyBorder="1" applyAlignment="1">
      <alignment horizontal="center" vertical="center" wrapText="1"/>
    </xf>
    <xf numFmtId="0" fontId="0" fillId="0" borderId="11" xfId="62" applyFont="1" applyFill="1" applyBorder="1" applyAlignment="1">
      <alignment horizontal="center" vertical="center" wrapText="1"/>
    </xf>
    <xf numFmtId="0" fontId="0" fillId="0" borderId="10" xfId="62" applyFont="1" applyFill="1" applyBorder="1" applyAlignment="1">
      <alignment horizontal="center" vertical="center" wrapText="1"/>
    </xf>
    <xf numFmtId="167" fontId="0" fillId="0" borderId="10" xfId="62" applyNumberFormat="1" applyFont="1" applyFill="1" applyBorder="1" applyAlignment="1">
      <alignment horizontal="center" vertical="center" wrapText="1"/>
    </xf>
    <xf numFmtId="0" fontId="0" fillId="0" borderId="10" xfId="62" applyFont="1" applyFill="1" applyBorder="1" applyAlignment="1">
      <alignment vertical="center"/>
    </xf>
    <xf numFmtId="0" fontId="0" fillId="0" borderId="0" xfId="62" applyFont="1" applyFill="1" applyAlignment="1">
      <alignment horizontal="center" vertical="center"/>
    </xf>
    <xf numFmtId="0" fontId="0" fillId="0" borderId="0" xfId="62" applyFont="1" applyFill="1" applyAlignment="1">
      <alignment horizontal="center" vertical="center"/>
    </xf>
    <xf numFmtId="0" fontId="0" fillId="0" borderId="10" xfId="62" applyFont="1" applyFill="1" applyBorder="1" applyAlignment="1">
      <alignment horizontal="center" vertical="center" wrapText="1"/>
    </xf>
    <xf numFmtId="0" fontId="30" fillId="0" borderId="10" xfId="62" applyFont="1" applyBorder="1" applyAlignment="1">
      <alignment horizontal="left" vertical="center"/>
    </xf>
    <xf numFmtId="49" fontId="29" fillId="0" borderId="10" xfId="62" applyNumberFormat="1" applyFont="1" applyFill="1" applyBorder="1" applyAlignment="1">
      <alignment horizontal="center" vertical="center"/>
    </xf>
    <xf numFmtId="49" fontId="29" fillId="0" borderId="10" xfId="57" applyNumberFormat="1" applyFont="1" applyFill="1" applyBorder="1" applyAlignment="1">
      <alignment horizontal="center" vertical="center" wrapText="1"/>
    </xf>
    <xf numFmtId="49" fontId="29" fillId="0" borderId="10" xfId="62" applyNumberFormat="1" applyFont="1" applyBorder="1" applyAlignment="1">
      <alignment horizontal="center" vertical="center"/>
    </xf>
    <xf numFmtId="43" fontId="0" fillId="0" borderId="10" xfId="59" applyFont="1" applyFill="1" applyBorder="1" applyAlignment="1">
      <alignment horizontal="center" vertical="center" wrapText="1"/>
    </xf>
    <xf numFmtId="0" fontId="39" fillId="0" borderId="0" xfId="62" applyFont="1"/>
    <xf numFmtId="0" fontId="30" fillId="0" borderId="12" xfId="62" applyFont="1" applyBorder="1" applyAlignment="1">
      <alignment horizontal="left" vertical="center" wrapText="1"/>
    </xf>
    <xf numFmtId="0" fontId="30" fillId="0" borderId="0" xfId="62" applyFont="1" applyBorder="1" applyAlignment="1">
      <alignment horizontal="left" vertical="center"/>
    </xf>
    <xf numFmtId="0" fontId="30" fillId="0" borderId="0" xfId="62" applyFont="1" applyBorder="1" applyAlignment="1">
      <alignment horizontal="center" vertical="center"/>
    </xf>
    <xf numFmtId="0" fontId="30" fillId="0" borderId="0" xfId="62" applyFont="1" applyBorder="1" applyAlignment="1">
      <alignment horizontal="left" vertical="center" wrapText="1"/>
    </xf>
    <xf numFmtId="0" fontId="30" fillId="0" borderId="0" xfId="62" applyFont="1" applyBorder="1" applyAlignment="1">
      <alignment horizontal="center" vertical="center" wrapText="1"/>
    </xf>
    <xf numFmtId="0" fontId="0" fillId="0" borderId="0" xfId="62" applyFont="1"/>
    <xf numFmtId="43" fontId="29" fillId="0" borderId="0" xfId="59" applyFont="1" applyBorder="1" applyAlignment="1">
      <alignment horizontal="center" vertical="center" wrapText="1"/>
    </xf>
    <xf numFmtId="43" fontId="29" fillId="0" borderId="0" xfId="59" applyFont="1" applyBorder="1" applyAlignment="1">
      <alignment horizontal="center" vertical="center"/>
    </xf>
    <xf numFmtId="43" fontId="0" fillId="0" borderId="0" xfId="59" applyFont="1" applyFill="1" applyBorder="1" applyAlignment="1">
      <alignment horizontal="center" vertical="center" wrapText="1"/>
    </xf>
    <xf numFmtId="0" fontId="29" fillId="0" borderId="14" xfId="62" applyFont="1" applyBorder="1" applyAlignment="1">
      <alignment horizontal="center" vertical="center" wrapText="1"/>
    </xf>
    <xf numFmtId="0" fontId="29" fillId="0" borderId="14" xfId="62" applyFont="1" applyBorder="1" applyAlignment="1">
      <alignment vertical="center" wrapText="1"/>
    </xf>
    <xf numFmtId="0" fontId="30" fillId="0" borderId="14" xfId="62" applyFont="1" applyBorder="1" applyAlignment="1">
      <alignment horizontal="left" vertical="center" wrapText="1"/>
    </xf>
    <xf numFmtId="0" fontId="0" fillId="0" borderId="14" xfId="62" applyFont="1" applyBorder="1" applyAlignment="1">
      <alignment horizontal="left" vertical="center" wrapText="1"/>
    </xf>
    <xf numFmtId="49" fontId="29" fillId="0" borderId="11" xfId="62" applyNumberFormat="1" applyFont="1" applyFill="1" applyBorder="1" applyAlignment="1">
      <alignment horizontal="center" vertical="center"/>
    </xf>
    <xf numFmtId="0" fontId="0" fillId="0" borderId="15" xfId="62" applyFont="1" applyBorder="1" applyAlignment="1">
      <alignment horizontal="left" vertical="center" wrapText="1"/>
    </xf>
    <xf numFmtId="49" fontId="29" fillId="0" borderId="16" xfId="62" applyNumberFormat="1" applyFont="1" applyFill="1" applyBorder="1" applyAlignment="1">
      <alignment horizontal="center" vertical="center"/>
    </xf>
    <xf numFmtId="0" fontId="30" fillId="0" borderId="16" xfId="62" applyFont="1" applyBorder="1" applyAlignment="1">
      <alignment horizontal="left" vertical="center"/>
    </xf>
    <xf numFmtId="0" fontId="0" fillId="0" borderId="0" xfId="57" applyFont="1" applyFill="1" applyBorder="1" applyAlignment="1">
      <alignment vertical="center" wrapText="1"/>
    </xf>
    <xf numFmtId="0" fontId="0" fillId="0" borderId="10" xfId="62" applyFont="1" applyFill="1" applyBorder="1" applyAlignment="1">
      <alignment horizontal="center" vertical="center" wrapText="1"/>
    </xf>
    <xf numFmtId="0" fontId="0" fillId="0" borderId="11" xfId="62" applyFont="1" applyFill="1" applyBorder="1" applyAlignment="1">
      <alignment horizontal="center" vertical="center" wrapText="1"/>
    </xf>
    <xf numFmtId="0" fontId="0" fillId="0" borderId="13" xfId="62" applyFont="1" applyFill="1" applyBorder="1" applyAlignment="1">
      <alignment horizontal="center"/>
    </xf>
    <xf numFmtId="43" fontId="0" fillId="0" borderId="10" xfId="59" applyFont="1" applyFill="1" applyBorder="1" applyAlignment="1">
      <alignment horizontal="center" vertical="center" wrapText="1"/>
    </xf>
    <xf numFmtId="43" fontId="0" fillId="0" borderId="10" xfId="59" applyFont="1" applyFill="1" applyBorder="1" applyAlignment="1">
      <alignment horizontal="center" vertical="center"/>
    </xf>
    <xf numFmtId="43" fontId="0" fillId="0" borderId="16" xfId="59" applyFont="1" applyFill="1" applyBorder="1" applyAlignment="1">
      <alignment horizontal="center" vertical="center"/>
    </xf>
    <xf numFmtId="0" fontId="0" fillId="0" borderId="10" xfId="59" applyNumberFormat="1" applyFont="1" applyFill="1" applyBorder="1" applyAlignment="1">
      <alignment vertical="center" wrapText="1"/>
    </xf>
    <xf numFmtId="49" fontId="0" fillId="0" borderId="10" xfId="62" applyNumberFormat="1" applyFont="1" applyFill="1" applyBorder="1" applyAlignment="1">
      <alignment horizontal="center" vertical="center" wrapText="1" shrinkToFit="1"/>
    </xf>
    <xf numFmtId="0" fontId="0" fillId="0" borderId="10" xfId="62" applyFont="1" applyFill="1" applyBorder="1" applyAlignment="1">
      <alignment horizontal="left" vertical="center" wrapText="1" shrinkToFit="1"/>
    </xf>
    <xf numFmtId="0" fontId="0" fillId="0" borderId="10" xfId="62" applyFont="1" applyFill="1" applyBorder="1" applyAlignment="1">
      <alignment horizontal="center" vertical="center" wrapText="1" shrinkToFit="1"/>
    </xf>
    <xf numFmtId="167" fontId="0" fillId="0" borderId="10" xfId="62" applyNumberFormat="1" applyFont="1" applyFill="1" applyBorder="1" applyAlignment="1">
      <alignment horizontal="center" vertical="center" wrapText="1" shrinkToFit="1"/>
    </xf>
    <xf numFmtId="49" fontId="0" fillId="0" borderId="10" xfId="62" applyNumberFormat="1" applyFont="1" applyFill="1" applyBorder="1" applyAlignment="1">
      <alignment horizontal="center" wrapText="1" shrinkToFit="1"/>
    </xf>
    <xf numFmtId="0" fontId="0" fillId="0" borderId="10" xfId="62" applyFont="1" applyFill="1" applyBorder="1" applyAlignment="1">
      <alignment wrapText="1" shrinkToFit="1"/>
    </xf>
    <xf numFmtId="0" fontId="0" fillId="0" borderId="10" xfId="62" applyFont="1" applyFill="1" applyBorder="1" applyAlignment="1">
      <alignment horizontal="center" wrapText="1" shrinkToFit="1"/>
    </xf>
    <xf numFmtId="3" fontId="0" fillId="0" borderId="10" xfId="62" applyNumberFormat="1" applyFont="1" applyFill="1" applyBorder="1" applyAlignment="1">
      <alignment horizontal="center" wrapText="1" shrinkToFit="1"/>
    </xf>
    <xf numFmtId="167" fontId="0" fillId="0" borderId="10" xfId="62" applyNumberFormat="1" applyFont="1" applyFill="1" applyBorder="1" applyAlignment="1">
      <alignment horizontal="center" wrapText="1" shrinkToFit="1"/>
    </xf>
    <xf numFmtId="167" fontId="0" fillId="0" borderId="10" xfId="62" applyNumberFormat="1" applyFont="1" applyFill="1" applyBorder="1" applyAlignment="1">
      <alignment wrapText="1" shrinkToFit="1"/>
    </xf>
    <xf numFmtId="49" fontId="0" fillId="0" borderId="10" xfId="62" applyNumberFormat="1" applyFont="1" applyFill="1" applyBorder="1" applyAlignment="1">
      <alignment horizontal="center"/>
    </xf>
    <xf numFmtId="0" fontId="0" fillId="0" borderId="10" xfId="62" applyFont="1" applyFill="1" applyBorder="1" applyAlignment="1">
      <alignment wrapText="1"/>
    </xf>
    <xf numFmtId="170" fontId="43" fillId="24" borderId="10" xfId="63" applyNumberFormat="1" applyFont="1" applyFill="1" applyBorder="1" applyAlignment="1">
      <alignment horizontal="left" vertical="center" indent="1"/>
    </xf>
    <xf numFmtId="170" fontId="43" fillId="0" borderId="10" xfId="63" applyNumberFormat="1" applyFont="1" applyFill="1" applyBorder="1" applyAlignment="1">
      <alignment horizontal="left" vertical="center" indent="1"/>
    </xf>
    <xf numFmtId="0" fontId="0" fillId="0" borderId="10" xfId="62" applyFont="1" applyFill="1" applyBorder="1" applyAlignment="1">
      <alignment horizontal="center" vertical="center" wrapText="1"/>
    </xf>
    <xf numFmtId="0" fontId="0" fillId="0" borderId="14" xfId="62" applyFont="1" applyFill="1" applyBorder="1" applyAlignment="1">
      <alignment horizontal="center" vertical="center" wrapText="1"/>
    </xf>
    <xf numFmtId="0" fontId="0" fillId="0" borderId="16" xfId="62" applyFont="1" applyFill="1" applyBorder="1" applyAlignment="1">
      <alignment horizontal="center" vertical="center" wrapText="1"/>
    </xf>
    <xf numFmtId="0" fontId="24" fillId="0" borderId="0" xfId="62" applyFont="1" applyFill="1" applyAlignment="1">
      <alignment horizontal="left" vertical="top"/>
    </xf>
    <xf numFmtId="0" fontId="26" fillId="0" borderId="0" xfId="62" applyFont="1" applyFill="1" applyAlignment="1">
      <alignment horizontal="center" vertical="center" wrapText="1"/>
    </xf>
    <xf numFmtId="0" fontId="26" fillId="0" borderId="0" xfId="62" applyFont="1" applyFill="1" applyAlignment="1">
      <alignment horizontal="center"/>
    </xf>
    <xf numFmtId="0" fontId="0" fillId="0" borderId="0" xfId="58" applyFont="1" applyAlignment="1">
      <alignment horizontal="center" vertical="center"/>
    </xf>
    <xf numFmtId="0" fontId="24" fillId="0" borderId="0" xfId="58" applyFont="1" applyAlignment="1">
      <alignment horizontal="center" vertical="top"/>
    </xf>
    <xf numFmtId="0" fontId="0" fillId="0" borderId="0" xfId="62" applyFont="1" applyFill="1" applyAlignment="1">
      <alignment horizontal="center" vertical="center"/>
    </xf>
    <xf numFmtId="0" fontId="0" fillId="0" borderId="0" xfId="60" applyFont="1" applyFill="1" applyAlignment="1"/>
    <xf numFmtId="0" fontId="0" fillId="0" borderId="0" xfId="62" applyFont="1" applyFill="1" applyAlignment="1">
      <alignment horizontal="left" vertical="center"/>
    </xf>
    <xf numFmtId="0" fontId="0" fillId="0" borderId="0" xfId="60" applyFont="1" applyFill="1" applyAlignment="1">
      <alignment horizontal="left"/>
    </xf>
    <xf numFmtId="0" fontId="0" fillId="0" borderId="10" xfId="62" applyFont="1" applyFill="1" applyBorder="1" applyAlignment="1">
      <alignment horizontal="center" vertical="center" wrapText="1"/>
    </xf>
    <xf numFmtId="0" fontId="0" fillId="0" borderId="10" xfId="62" applyFont="1" applyBorder="1" applyAlignment="1">
      <alignment horizontal="center" vertical="center" wrapText="1"/>
    </xf>
    <xf numFmtId="0" fontId="0" fillId="0" borderId="17" xfId="62" applyFont="1" applyFill="1" applyBorder="1" applyAlignment="1">
      <alignment horizontal="center" vertical="center"/>
    </xf>
    <xf numFmtId="49" fontId="0" fillId="0" borderId="10" xfId="62" applyNumberFormat="1" applyFont="1" applyFill="1" applyBorder="1" applyAlignment="1">
      <alignment horizontal="center" vertical="center" wrapText="1"/>
    </xf>
    <xf numFmtId="0" fontId="0" fillId="0" borderId="14" xfId="62" applyFont="1" applyFill="1" applyBorder="1" applyAlignment="1">
      <alignment horizontal="center" vertical="center" wrapText="1"/>
    </xf>
    <xf numFmtId="0" fontId="0" fillId="0" borderId="18" xfId="62" applyFont="1" applyFill="1" applyBorder="1" applyAlignment="1">
      <alignment horizontal="center" vertical="center" wrapText="1"/>
    </xf>
    <xf numFmtId="0" fontId="0" fillId="0" borderId="13" xfId="62" applyFont="1" applyFill="1" applyBorder="1" applyAlignment="1">
      <alignment horizontal="center" vertical="center" wrapText="1"/>
    </xf>
    <xf numFmtId="0" fontId="0" fillId="0" borderId="11" xfId="62" applyFont="1" applyFill="1" applyBorder="1" applyAlignment="1">
      <alignment horizontal="center" vertical="center" wrapText="1"/>
    </xf>
    <xf numFmtId="0" fontId="0" fillId="0" borderId="19" xfId="62" applyFont="1" applyFill="1" applyBorder="1" applyAlignment="1">
      <alignment horizontal="center" vertical="center" wrapText="1"/>
    </xf>
    <xf numFmtId="0" fontId="0" fillId="0" borderId="16" xfId="62" applyFont="1" applyFill="1" applyBorder="1" applyAlignment="1">
      <alignment horizontal="center" vertical="center" wrapText="1"/>
    </xf>
    <xf numFmtId="0" fontId="0" fillId="0" borderId="14" xfId="62" applyFont="1" applyFill="1" applyBorder="1" applyAlignment="1">
      <alignment horizontal="center"/>
    </xf>
    <xf numFmtId="0" fontId="0" fillId="0" borderId="18" xfId="62" applyFont="1" applyFill="1" applyBorder="1" applyAlignment="1">
      <alignment horizontal="center"/>
    </xf>
    <xf numFmtId="0" fontId="0" fillId="0" borderId="13" xfId="62" applyFont="1" applyFill="1" applyBorder="1" applyAlignment="1">
      <alignment horizontal="center"/>
    </xf>
    <xf numFmtId="0" fontId="0" fillId="0" borderId="10" xfId="62" applyFont="1" applyFill="1" applyBorder="1" applyAlignment="1">
      <alignment horizontal="center"/>
    </xf>
    <xf numFmtId="49" fontId="29" fillId="0" borderId="14" xfId="62" applyNumberFormat="1" applyFont="1" applyFill="1" applyBorder="1" applyAlignment="1">
      <alignment horizontal="center" vertical="center"/>
    </xf>
    <xf numFmtId="49" fontId="29" fillId="0" borderId="13" xfId="62" applyNumberFormat="1" applyFont="1" applyFill="1" applyBorder="1" applyAlignment="1">
      <alignment horizontal="center" vertical="center"/>
    </xf>
    <xf numFmtId="43" fontId="29" fillId="0" borderId="10" xfId="59" applyFont="1" applyBorder="1" applyAlignment="1">
      <alignment horizontal="center" vertical="center" wrapText="1"/>
    </xf>
    <xf numFmtId="9" fontId="29" fillId="0" borderId="10" xfId="61" applyFont="1" applyFill="1" applyBorder="1" applyAlignment="1">
      <alignment horizontal="center" vertical="center"/>
    </xf>
    <xf numFmtId="168" fontId="0" fillId="0" borderId="10" xfId="59" applyNumberFormat="1" applyFont="1" applyFill="1" applyBorder="1" applyAlignment="1">
      <alignment horizontal="center" vertical="center"/>
    </xf>
    <xf numFmtId="43" fontId="29" fillId="0" borderId="10" xfId="59" applyFont="1" applyBorder="1" applyAlignment="1">
      <alignment horizontal="center" vertical="center"/>
    </xf>
    <xf numFmtId="43" fontId="0" fillId="0" borderId="10" xfId="59" applyFont="1" applyFill="1" applyBorder="1" applyAlignment="1">
      <alignment horizontal="center" vertical="center" wrapText="1"/>
    </xf>
    <xf numFmtId="0" fontId="0" fillId="0" borderId="0" xfId="57" applyFont="1" applyFill="1" applyBorder="1" applyAlignment="1">
      <alignment horizontal="center" vertical="center" wrapText="1"/>
    </xf>
    <xf numFmtId="43" fontId="0" fillId="0" borderId="10" xfId="59" applyFont="1" applyFill="1" applyBorder="1" applyAlignment="1">
      <alignment horizontal="center" vertical="center"/>
    </xf>
    <xf numFmtId="0" fontId="0" fillId="0" borderId="10" xfId="57" applyFont="1" applyFill="1" applyBorder="1" applyAlignment="1">
      <alignment horizontal="center" vertical="center" wrapText="1"/>
    </xf>
    <xf numFmtId="0" fontId="41" fillId="0" borderId="20" xfId="0" applyFont="1" applyBorder="1" applyAlignment="1">
      <alignment horizontal="center" vertical="center" wrapText="1"/>
    </xf>
    <xf numFmtId="3" fontId="41" fillId="0" borderId="20" xfId="0" applyNumberFormat="1" applyFont="1" applyBorder="1" applyAlignment="1">
      <alignment horizontal="center" vertical="center" wrapText="1"/>
    </xf>
    <xf numFmtId="167" fontId="0" fillId="0" borderId="13" xfId="62" applyNumberFormat="1" applyFont="1" applyFill="1" applyBorder="1" applyAlignment="1">
      <alignment horizontal="center" vertical="center" wrapText="1"/>
    </xf>
    <xf numFmtId="167" fontId="0" fillId="0" borderId="16" xfId="62" applyNumberFormat="1" applyFont="1" applyFill="1" applyBorder="1" applyAlignment="1">
      <alignment horizontal="center" vertical="center" wrapText="1"/>
    </xf>
    <xf numFmtId="0" fontId="41" fillId="0" borderId="21" xfId="0" applyFont="1" applyBorder="1" applyAlignment="1">
      <alignment horizontal="center" vertical="center" wrapText="1"/>
    </xf>
    <xf numFmtId="3" fontId="41" fillId="0" borderId="21" xfId="0" applyNumberFormat="1" applyFont="1" applyBorder="1" applyAlignment="1">
      <alignment horizontal="center" vertical="center" wrapText="1"/>
    </xf>
    <xf numFmtId="0" fontId="0" fillId="0" borderId="0" xfId="62" applyFont="1" applyFill="1" applyBorder="1" applyAlignment="1">
      <alignment vertical="center"/>
    </xf>
  </cellXfs>
  <cellStyles count="64">
    <cellStyle name="20% - Акцент1" xfId="6"/>
    <cellStyle name="20% - Акцент2" xfId="7"/>
    <cellStyle name="20% - Акцент3" xfId="8"/>
    <cellStyle name="20% - Акцент4" xfId="9"/>
    <cellStyle name="20% - Акцент5" xfId="10"/>
    <cellStyle name="20% - Акцент6" xfId="11"/>
    <cellStyle name="40% - Акцент1" xfId="12"/>
    <cellStyle name="40% - Акцент2" xfId="13"/>
    <cellStyle name="40% - Акцент3" xfId="14"/>
    <cellStyle name="40% - Акцент4" xfId="15"/>
    <cellStyle name="40% - Акцент5" xfId="16"/>
    <cellStyle name="40% - Акцент6" xfId="17"/>
    <cellStyle name="60% - Акцент1" xfId="18"/>
    <cellStyle name="60% - Акцент2" xfId="19"/>
    <cellStyle name="60% - Акцент3" xfId="20"/>
    <cellStyle name="60% - Акцент4" xfId="21"/>
    <cellStyle name="60% - Акцент5" xfId="22"/>
    <cellStyle name="60% - Акцент6" xfId="23"/>
    <cellStyle name="Comma" xfId="4"/>
    <cellStyle name="Comma [0]" xfId="5"/>
    <cellStyle name="Currency" xfId="2"/>
    <cellStyle name="Currency [0]" xfId="3"/>
    <cellStyle name="Normal" xfId="62"/>
    <cellStyle name="Percent" xfId="1"/>
    <cellStyle name="Акцент1" xfId="24"/>
    <cellStyle name="Акцент2" xfId="25"/>
    <cellStyle name="Акцент3" xfId="26"/>
    <cellStyle name="Акцент4" xfId="27"/>
    <cellStyle name="Акцент5" xfId="28"/>
    <cellStyle name="Акцент6" xfId="29"/>
    <cellStyle name="Ввод " xfId="30"/>
    <cellStyle name="Вывод" xfId="31"/>
    <cellStyle name="Вычисление" xfId="32"/>
    <cellStyle name="Заголовок 1" xfId="33"/>
    <cellStyle name="Заголовок 2" xfId="34"/>
    <cellStyle name="Заголовок 3" xfId="35"/>
    <cellStyle name="Заголовок 4" xfId="36"/>
    <cellStyle name="Итог" xfId="37"/>
    <cellStyle name="Контрольная ячейка" xfId="38"/>
    <cellStyle name="Название" xfId="39"/>
    <cellStyle name="Нейтральный" xfId="40"/>
    <cellStyle name="Обычный" xfId="0" builtinId="0"/>
    <cellStyle name="Обычный 12 2" xfId="52"/>
    <cellStyle name="Обычный 2" xfId="41"/>
    <cellStyle name="Обычный 25 2" xfId="63"/>
    <cellStyle name="Обычный 3" xfId="42"/>
    <cellStyle name="Обычный 3 2 2 2" xfId="53"/>
    <cellStyle name="Обычный 4" xfId="49"/>
    <cellStyle name="Обычный 5" xfId="50"/>
    <cellStyle name="Обычный 6" xfId="51"/>
    <cellStyle name="Обычный 6 2" xfId="57"/>
    <cellStyle name="Обычный 6 2 2" xfId="60"/>
    <cellStyle name="Обычный 7" xfId="58"/>
    <cellStyle name="Плохой" xfId="43"/>
    <cellStyle name="Пояснение" xfId="44"/>
    <cellStyle name="Примечание" xfId="45"/>
    <cellStyle name="Процентный" xfId="61"/>
    <cellStyle name="Связанная ячейка" xfId="46"/>
    <cellStyle name="Текст предупреждения" xfId="47"/>
    <cellStyle name="Финансовый" xfId="59"/>
    <cellStyle name="Финансовый 2" xfId="54"/>
    <cellStyle name="Финансовый 2 2 2 2 2" xfId="55"/>
    <cellStyle name="Финансовый 3" xfId="56"/>
    <cellStyle name="Хороший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">
    <pageSetUpPr fitToPage="1"/>
  </sheetPr>
  <dimension ref="A1:AJ22"/>
  <sheetViews>
    <sheetView view="pageBreakPreview" zoomScale="70" zoomScaleNormal="70" zoomScaleSheetLayoutView="70" workbookViewId="0">
      <selection activeCell="A14" sqref="A14:S14"/>
    </sheetView>
  </sheetViews>
  <sheetFormatPr defaultRowHeight="15.75" x14ac:dyDescent="0.25"/>
  <cols>
    <col min="1" max="1" width="8.625" style="45" customWidth="1"/>
    <col min="2" max="2" width="27.62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6" customWidth="1"/>
    <col min="11" max="11" width="24.75" style="46" customWidth="1"/>
    <col min="12" max="12" width="14" style="1" customWidth="1"/>
    <col min="13" max="13" width="22.375" style="1" customWidth="1"/>
    <col min="14" max="14" width="17.125" style="1" customWidth="1"/>
    <col min="15" max="15" width="10.875" style="1" customWidth="1"/>
    <col min="16" max="16" width="13.875" style="1" customWidth="1"/>
    <col min="17" max="18" width="16.75" style="1" customWidth="1"/>
    <col min="19" max="19" width="15.125" style="1" customWidth="1"/>
    <col min="20" max="20" width="14.25" style="3" customWidth="1"/>
    <col min="21" max="16384" width="9" style="3"/>
  </cols>
  <sheetData>
    <row r="1" spans="1:36" ht="18.75" x14ac:dyDescent="0.25">
      <c r="A1" s="29"/>
      <c r="G1" s="35"/>
      <c r="H1" s="35"/>
      <c r="I1" s="35"/>
      <c r="J1" s="2"/>
      <c r="K1" s="2"/>
      <c r="L1" s="3"/>
      <c r="M1" s="3"/>
      <c r="N1" s="3"/>
      <c r="O1" s="3"/>
      <c r="P1" s="3"/>
      <c r="Q1" s="3"/>
      <c r="R1" s="3"/>
      <c r="S1" s="17" t="s">
        <v>10</v>
      </c>
    </row>
    <row r="2" spans="1:36" ht="18.75" x14ac:dyDescent="0.3">
      <c r="A2" s="29"/>
      <c r="G2" s="35"/>
      <c r="H2" s="35"/>
      <c r="I2" s="35"/>
      <c r="J2" s="2"/>
      <c r="K2" s="2"/>
      <c r="L2" s="3"/>
      <c r="M2" s="3"/>
      <c r="N2" s="3"/>
      <c r="O2" s="3"/>
      <c r="P2" s="3"/>
      <c r="Q2" s="3"/>
      <c r="R2" s="3"/>
      <c r="S2" s="18" t="s">
        <v>9</v>
      </c>
    </row>
    <row r="3" spans="1:36" ht="18.75" x14ac:dyDescent="0.3">
      <c r="A3" s="29"/>
      <c r="G3" s="35"/>
      <c r="H3" s="35"/>
      <c r="I3" s="35"/>
      <c r="J3" s="2"/>
      <c r="K3" s="2"/>
      <c r="L3" s="3"/>
      <c r="M3" s="3"/>
      <c r="N3" s="3"/>
      <c r="O3" s="3"/>
      <c r="P3" s="3"/>
      <c r="Q3" s="3"/>
      <c r="R3" s="3"/>
      <c r="S3" s="18" t="s">
        <v>63</v>
      </c>
    </row>
    <row r="4" spans="1:36" ht="45" customHeight="1" x14ac:dyDescent="0.25">
      <c r="A4" s="105" t="s">
        <v>12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24"/>
      <c r="U4" s="24"/>
      <c r="V4" s="24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</row>
    <row r="5" spans="1:36" ht="18.75" x14ac:dyDescent="0.3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</row>
    <row r="6" spans="1:36" ht="18.75" x14ac:dyDescent="0.25">
      <c r="A6" s="107" t="s">
        <v>96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x14ac:dyDescent="0.25">
      <c r="A7" s="108" t="s">
        <v>88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25"/>
      <c r="U7" s="25"/>
      <c r="V7" s="25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6" ht="18.75" x14ac:dyDescent="0.3">
      <c r="A8" s="109" t="s">
        <v>40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26"/>
      <c r="U8" s="26"/>
      <c r="V8" s="26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</row>
    <row r="9" spans="1:36" ht="18.75" x14ac:dyDescent="0.3">
      <c r="A9" s="110" t="s">
        <v>95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26"/>
      <c r="U9" s="26"/>
      <c r="V9" s="26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</row>
    <row r="10" spans="1:36" ht="18.75" x14ac:dyDescent="0.25">
      <c r="A10" s="110" t="s">
        <v>97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6" ht="18.75" x14ac:dyDescent="0.3">
      <c r="A11" s="111" t="s">
        <v>87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26"/>
      <c r="U11" s="26"/>
      <c r="V11" s="26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</row>
    <row r="12" spans="1:36" s="15" customFormat="1" ht="22.5" customHeight="1" x14ac:dyDescent="0.3">
      <c r="A12" s="104" t="s">
        <v>98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9"/>
      <c r="U12" s="9"/>
      <c r="V12" s="9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s="15" customFormat="1" ht="18.75" x14ac:dyDescent="0.3">
      <c r="A13" s="112" t="s">
        <v>99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9"/>
      <c r="U13" s="9"/>
      <c r="V13" s="9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15" customFormat="1" ht="18.75" x14ac:dyDescent="0.3">
      <c r="A14" s="112" t="s">
        <v>41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9"/>
      <c r="U14" s="9"/>
      <c r="V14" s="9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spans="1:36" s="15" customFormat="1" ht="18.75" customHeight="1" x14ac:dyDescent="0.3">
      <c r="A15" s="104" t="s">
        <v>16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9"/>
      <c r="U15" s="9"/>
      <c r="V15" s="9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ht="15" customHeight="1" x14ac:dyDescent="0.25">
      <c r="A16" s="115" t="s">
        <v>39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</row>
    <row r="17" spans="1:20" ht="15" customHeight="1" x14ac:dyDescent="0.25">
      <c r="A17" s="116" t="s">
        <v>0</v>
      </c>
      <c r="B17" s="123" t="s">
        <v>7</v>
      </c>
      <c r="C17" s="124"/>
      <c r="D17" s="124"/>
      <c r="E17" s="124"/>
      <c r="F17" s="124"/>
      <c r="G17" s="124"/>
      <c r="H17" s="124"/>
      <c r="I17" s="124"/>
      <c r="J17" s="125"/>
      <c r="K17" s="123" t="s">
        <v>8</v>
      </c>
      <c r="L17" s="124"/>
      <c r="M17" s="124"/>
      <c r="N17" s="124"/>
      <c r="O17" s="124"/>
      <c r="P17" s="124"/>
      <c r="Q17" s="124"/>
      <c r="R17" s="124"/>
      <c r="S17" s="125"/>
      <c r="T17" s="16"/>
    </row>
    <row r="18" spans="1:20" ht="41.25" customHeight="1" x14ac:dyDescent="0.25">
      <c r="A18" s="116"/>
      <c r="B18" s="120" t="s">
        <v>1</v>
      </c>
      <c r="C18" s="117" t="s">
        <v>89</v>
      </c>
      <c r="D18" s="118"/>
      <c r="E18" s="118"/>
      <c r="F18" s="118"/>
      <c r="G18" s="118"/>
      <c r="H18" s="118"/>
      <c r="I18" s="118"/>
      <c r="J18" s="119"/>
      <c r="K18" s="120" t="s">
        <v>1</v>
      </c>
      <c r="L18" s="117" t="s">
        <v>89</v>
      </c>
      <c r="M18" s="118"/>
      <c r="N18" s="118"/>
      <c r="O18" s="118"/>
      <c r="P18" s="118"/>
      <c r="Q18" s="118"/>
      <c r="R18" s="118"/>
      <c r="S18" s="119"/>
      <c r="T18" s="16"/>
    </row>
    <row r="19" spans="1:20" ht="33.75" customHeight="1" x14ac:dyDescent="0.25">
      <c r="A19" s="116"/>
      <c r="B19" s="121"/>
      <c r="C19" s="113" t="s">
        <v>4</v>
      </c>
      <c r="D19" s="113"/>
      <c r="E19" s="113"/>
      <c r="F19" s="113"/>
      <c r="G19" s="113" t="s">
        <v>24</v>
      </c>
      <c r="H19" s="114"/>
      <c r="I19" s="114"/>
      <c r="J19" s="114"/>
      <c r="K19" s="121"/>
      <c r="L19" s="113" t="s">
        <v>4</v>
      </c>
      <c r="M19" s="113"/>
      <c r="N19" s="113"/>
      <c r="O19" s="113"/>
      <c r="P19" s="113" t="s">
        <v>24</v>
      </c>
      <c r="Q19" s="114"/>
      <c r="R19" s="114"/>
      <c r="S19" s="114"/>
    </row>
    <row r="20" spans="1:20" s="6" customFormat="1" ht="110.25" x14ac:dyDescent="0.25">
      <c r="A20" s="116"/>
      <c r="B20" s="122"/>
      <c r="C20" s="33" t="s">
        <v>6</v>
      </c>
      <c r="D20" s="33" t="s">
        <v>2</v>
      </c>
      <c r="E20" s="33" t="s">
        <v>23</v>
      </c>
      <c r="F20" s="33" t="s">
        <v>3</v>
      </c>
      <c r="G20" s="33" t="s">
        <v>5</v>
      </c>
      <c r="H20" s="33" t="s">
        <v>13</v>
      </c>
      <c r="I20" s="55" t="s">
        <v>64</v>
      </c>
      <c r="J20" s="8" t="s">
        <v>14</v>
      </c>
      <c r="K20" s="122"/>
      <c r="L20" s="33" t="s">
        <v>6</v>
      </c>
      <c r="M20" s="33" t="s">
        <v>2</v>
      </c>
      <c r="N20" s="33" t="s">
        <v>23</v>
      </c>
      <c r="O20" s="33" t="s">
        <v>3</v>
      </c>
      <c r="P20" s="33" t="s">
        <v>5</v>
      </c>
      <c r="Q20" s="33" t="s">
        <v>15</v>
      </c>
      <c r="R20" s="55" t="s">
        <v>64</v>
      </c>
      <c r="S20" s="8" t="s">
        <v>14</v>
      </c>
      <c r="T20" s="7"/>
    </row>
    <row r="21" spans="1:20" s="7" customFormat="1" x14ac:dyDescent="0.25">
      <c r="A21" s="48">
        <v>1</v>
      </c>
      <c r="B21" s="49">
        <v>2</v>
      </c>
      <c r="C21" s="48">
        <v>3</v>
      </c>
      <c r="D21" s="49">
        <v>4</v>
      </c>
      <c r="E21" s="48">
        <v>5</v>
      </c>
      <c r="F21" s="49">
        <v>6</v>
      </c>
      <c r="G21" s="48">
        <v>7</v>
      </c>
      <c r="H21" s="49">
        <v>8</v>
      </c>
      <c r="I21" s="48">
        <v>9</v>
      </c>
      <c r="J21" s="49">
        <v>10</v>
      </c>
      <c r="K21" s="48">
        <v>11</v>
      </c>
      <c r="L21" s="49">
        <v>12</v>
      </c>
      <c r="M21" s="48">
        <v>13</v>
      </c>
      <c r="N21" s="49">
        <v>14</v>
      </c>
      <c r="O21" s="48">
        <v>15</v>
      </c>
      <c r="P21" s="49">
        <v>16</v>
      </c>
      <c r="Q21" s="48">
        <v>17</v>
      </c>
      <c r="R21" s="49">
        <v>18</v>
      </c>
      <c r="S21" s="48">
        <v>19</v>
      </c>
    </row>
    <row r="22" spans="1:20" s="6" customFormat="1" x14ac:dyDescent="0.25">
      <c r="A22" s="47"/>
      <c r="B22" s="36"/>
      <c r="C22" s="51"/>
      <c r="D22" s="50"/>
      <c r="E22" s="51"/>
      <c r="F22" s="50"/>
      <c r="G22" s="50"/>
      <c r="H22" s="51"/>
      <c r="I22" s="51"/>
      <c r="J22" s="51"/>
      <c r="K22" s="51"/>
      <c r="L22" s="51"/>
      <c r="M22" s="50"/>
      <c r="N22" s="51"/>
      <c r="O22" s="50"/>
      <c r="P22" s="50"/>
      <c r="Q22" s="51"/>
      <c r="R22" s="51"/>
      <c r="S22" s="51"/>
      <c r="T22" s="38" t="s">
        <v>43</v>
      </c>
    </row>
  </sheetData>
  <mergeCells count="24">
    <mergeCell ref="P19:S19"/>
    <mergeCell ref="A16:S16"/>
    <mergeCell ref="A17:A20"/>
    <mergeCell ref="C18:J18"/>
    <mergeCell ref="L18:S18"/>
    <mergeCell ref="C19:F19"/>
    <mergeCell ref="G19:J19"/>
    <mergeCell ref="L19:O19"/>
    <mergeCell ref="B18:B20"/>
    <mergeCell ref="B17:J17"/>
    <mergeCell ref="K18:K20"/>
    <mergeCell ref="K17:S17"/>
    <mergeCell ref="A15:S15"/>
    <mergeCell ref="A4:S4"/>
    <mergeCell ref="A5:S5"/>
    <mergeCell ref="A6:S6"/>
    <mergeCell ref="A7:S7"/>
    <mergeCell ref="A8:S8"/>
    <mergeCell ref="A9:S9"/>
    <mergeCell ref="A10:S10"/>
    <mergeCell ref="A11:S11"/>
    <mergeCell ref="A12:S12"/>
    <mergeCell ref="A13:S13"/>
    <mergeCell ref="A14:S14"/>
  </mergeCells>
  <pageMargins left="0.47244094488188998" right="0.55118110236220497" top="0.82677165354330695" bottom="0.55118110236220497" header="0.31496062992126" footer="0.196850393700787"/>
  <pageSetup paperSize="8" scale="5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">
    <tabColor rgb="FF00B050"/>
    <pageSetUpPr fitToPage="1"/>
  </sheetPr>
  <dimension ref="A1:AJ26"/>
  <sheetViews>
    <sheetView view="pageBreakPreview" topLeftCell="A4" zoomScale="70" zoomScaleNormal="70" zoomScaleSheetLayoutView="70" workbookViewId="0">
      <selection activeCell="F26" sqref="F26"/>
    </sheetView>
  </sheetViews>
  <sheetFormatPr defaultRowHeight="15.75" x14ac:dyDescent="0.25"/>
  <cols>
    <col min="1" max="1" width="11" style="29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35" customWidth="1"/>
    <col min="8" max="9" width="16.75" style="35" customWidth="1"/>
    <col min="10" max="10" width="15.125" style="2" customWidth="1"/>
    <col min="11" max="11" width="26.125" style="2" customWidth="1"/>
    <col min="12" max="12" width="14" style="3" customWidth="1"/>
    <col min="13" max="13" width="22.375" style="3" customWidth="1"/>
    <col min="14" max="14" width="13.5" style="3" customWidth="1"/>
    <col min="15" max="15" width="10.875" style="3" customWidth="1"/>
    <col min="16" max="16" width="13.875" style="3" customWidth="1"/>
    <col min="17" max="18" width="16.75" style="3" customWidth="1"/>
    <col min="19" max="19" width="15.125" style="3" customWidth="1"/>
    <col min="20" max="20" width="16.625" style="3" hidden="1" customWidth="1"/>
    <col min="21" max="16384" width="9" style="3"/>
  </cols>
  <sheetData>
    <row r="1" spans="1:36" ht="18.75" x14ac:dyDescent="0.25">
      <c r="S1" s="17" t="s">
        <v>10</v>
      </c>
    </row>
    <row r="2" spans="1:36" ht="18.75" x14ac:dyDescent="0.3">
      <c r="S2" s="18" t="s">
        <v>9</v>
      </c>
    </row>
    <row r="3" spans="1:36" ht="18.75" x14ac:dyDescent="0.3">
      <c r="S3" s="18" t="s">
        <v>63</v>
      </c>
    </row>
    <row r="4" spans="1:36" ht="45" customHeight="1" x14ac:dyDescent="0.25">
      <c r="A4" s="105" t="s">
        <v>12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24"/>
      <c r="U4" s="24"/>
      <c r="V4" s="24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</row>
    <row r="5" spans="1:36" ht="18.75" x14ac:dyDescent="0.3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</row>
    <row r="6" spans="1:36" ht="18.75" x14ac:dyDescent="0.25">
      <c r="A6" s="107" t="str">
        <f>ИнвестПрограмма</f>
        <v xml:space="preserve"> Инвестиционная программа общества с ограниченной ответственностью "Региональная сеть"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x14ac:dyDescent="0.25">
      <c r="A7" s="108" t="s">
        <v>88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25"/>
      <c r="U7" s="25"/>
      <c r="V7" s="25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6" ht="18.75" x14ac:dyDescent="0.3">
      <c r="A8" s="109" t="str">
        <f>ГодРаскрытия</f>
        <v>Год раскрытия информации: 2019 год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26"/>
      <c r="U8" s="26"/>
      <c r="V8" s="26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</row>
    <row r="9" spans="1:36" ht="18.75" x14ac:dyDescent="0.3">
      <c r="A9" s="110" t="str">
        <f>Титул</f>
        <v xml:space="preserve">Наименование инвестиционного проекта: Модернизация ПС 110/10 кВ Шкляевская  путем создания прямых основного и резервного каналов связи  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26"/>
      <c r="U9" s="26"/>
      <c r="V9" s="26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</row>
    <row r="10" spans="1:36" ht="18.75" x14ac:dyDescent="0.25">
      <c r="A10" s="110" t="str">
        <f>Идентификатор</f>
        <v>Идентификатор инвестиционного проекта: J_OOORS_1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6" ht="18.75" x14ac:dyDescent="0.3">
      <c r="A11" s="111" t="str">
        <f>Приказ</f>
        <v>Утвержденные плановые значения показателей приведены в соответствии с решение об утверждении инвестиционной программы отсутсвует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26"/>
      <c r="U11" s="26"/>
      <c r="V11" s="26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</row>
    <row r="12" spans="1:36" s="15" customFormat="1" ht="18.75" x14ac:dyDescent="0.3">
      <c r="A12" s="104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9"/>
      <c r="U12" s="9"/>
      <c r="V12" s="9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s="15" customFormat="1" ht="18.75" x14ac:dyDescent="0.3">
      <c r="A13" s="112" t="str">
        <f>Субъект</f>
        <v>Субъекты Российской Федерации, на территории которых реализуется инвестиционный проект: Кировская область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9"/>
      <c r="U13" s="9"/>
      <c r="V13" s="9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15" customFormat="1" ht="18.75" x14ac:dyDescent="0.3">
      <c r="A14" s="112" t="s">
        <v>41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9"/>
      <c r="U14" s="9"/>
      <c r="V14" s="9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spans="1:36" s="15" customFormat="1" ht="18.75" x14ac:dyDescent="0.3">
      <c r="A15" s="104"/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9"/>
      <c r="U15" s="9"/>
      <c r="V15" s="9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s="9" customFormat="1" x14ac:dyDescent="0.25">
      <c r="A16" s="39"/>
      <c r="B16" s="40"/>
      <c r="C16" s="41"/>
      <c r="D16" s="11"/>
      <c r="E16" s="11"/>
      <c r="F16" s="11"/>
      <c r="G16" s="10"/>
      <c r="H16" s="10"/>
      <c r="I16" s="10"/>
      <c r="J16" s="12"/>
      <c r="K16" s="12"/>
      <c r="L16" s="2"/>
      <c r="M16" s="3"/>
      <c r="N16" s="3"/>
    </row>
    <row r="17" spans="1:20" s="9" customFormat="1" x14ac:dyDescent="0.25">
      <c r="A17" s="115" t="s">
        <v>100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</row>
    <row r="18" spans="1:20" s="9" customFormat="1" x14ac:dyDescent="0.25">
      <c r="A18" s="116" t="s">
        <v>0</v>
      </c>
      <c r="B18" s="123" t="s">
        <v>7</v>
      </c>
      <c r="C18" s="124"/>
      <c r="D18" s="124"/>
      <c r="E18" s="124"/>
      <c r="F18" s="124"/>
      <c r="G18" s="124"/>
      <c r="H18" s="124"/>
      <c r="I18" s="124"/>
      <c r="J18" s="125"/>
      <c r="K18" s="82"/>
      <c r="L18" s="126" t="s">
        <v>8</v>
      </c>
      <c r="M18" s="126"/>
      <c r="N18" s="126"/>
      <c r="O18" s="126"/>
      <c r="P18" s="126"/>
      <c r="Q18" s="126"/>
      <c r="R18" s="126"/>
      <c r="S18" s="126"/>
    </row>
    <row r="19" spans="1:20" s="9" customFormat="1" ht="47.25" customHeight="1" x14ac:dyDescent="0.25">
      <c r="A19" s="116"/>
      <c r="B19" s="120" t="s">
        <v>1</v>
      </c>
      <c r="C19" s="113" t="str">
        <f>т1!C18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D19" s="113"/>
      <c r="E19" s="113"/>
      <c r="F19" s="113"/>
      <c r="G19" s="113"/>
      <c r="H19" s="113"/>
      <c r="I19" s="113"/>
      <c r="J19" s="113"/>
      <c r="K19" s="120" t="s">
        <v>1</v>
      </c>
      <c r="L19" s="113" t="str">
        <f>Реквизиты2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M19" s="113"/>
      <c r="N19" s="113"/>
      <c r="O19" s="113"/>
      <c r="P19" s="113"/>
      <c r="Q19" s="113"/>
      <c r="R19" s="113"/>
      <c r="S19" s="113"/>
    </row>
    <row r="20" spans="1:20" ht="33.75" customHeight="1" x14ac:dyDescent="0.25">
      <c r="A20" s="116"/>
      <c r="B20" s="121"/>
      <c r="C20" s="113" t="s">
        <v>4</v>
      </c>
      <c r="D20" s="113"/>
      <c r="E20" s="113"/>
      <c r="F20" s="113"/>
      <c r="G20" s="113" t="s">
        <v>24</v>
      </c>
      <c r="H20" s="114"/>
      <c r="I20" s="114"/>
      <c r="J20" s="114"/>
      <c r="K20" s="121"/>
      <c r="L20" s="113" t="s">
        <v>4</v>
      </c>
      <c r="M20" s="113"/>
      <c r="N20" s="113"/>
      <c r="O20" s="113"/>
      <c r="P20" s="113" t="s">
        <v>24</v>
      </c>
      <c r="Q20" s="114"/>
      <c r="R20" s="114"/>
      <c r="S20" s="114"/>
    </row>
    <row r="21" spans="1:20" s="6" customFormat="1" ht="110.25" x14ac:dyDescent="0.25">
      <c r="A21" s="116"/>
      <c r="B21" s="122"/>
      <c r="C21" s="33" t="s">
        <v>6</v>
      </c>
      <c r="D21" s="33" t="s">
        <v>2</v>
      </c>
      <c r="E21" s="33" t="s">
        <v>23</v>
      </c>
      <c r="F21" s="33" t="s">
        <v>3</v>
      </c>
      <c r="G21" s="33" t="s">
        <v>5</v>
      </c>
      <c r="H21" s="33" t="s">
        <v>13</v>
      </c>
      <c r="I21" s="80" t="s">
        <v>64</v>
      </c>
      <c r="J21" s="8" t="s">
        <v>14</v>
      </c>
      <c r="K21" s="122"/>
      <c r="L21" s="33" t="s">
        <v>6</v>
      </c>
      <c r="M21" s="33" t="s">
        <v>2</v>
      </c>
      <c r="N21" s="33" t="s">
        <v>23</v>
      </c>
      <c r="O21" s="33" t="s">
        <v>3</v>
      </c>
      <c r="P21" s="33" t="s">
        <v>5</v>
      </c>
      <c r="Q21" s="33" t="s">
        <v>15</v>
      </c>
      <c r="R21" s="80" t="s">
        <v>64</v>
      </c>
      <c r="S21" s="8" t="s">
        <v>14</v>
      </c>
    </row>
    <row r="22" spans="1:20" s="7" customFormat="1" x14ac:dyDescent="0.25">
      <c r="A22" s="48">
        <v>1</v>
      </c>
      <c r="B22" s="49">
        <v>2</v>
      </c>
      <c r="C22" s="49">
        <v>3</v>
      </c>
      <c r="D22" s="49">
        <v>4</v>
      </c>
      <c r="E22" s="49">
        <v>5</v>
      </c>
      <c r="F22" s="49">
        <v>6</v>
      </c>
      <c r="G22" s="49">
        <v>7</v>
      </c>
      <c r="H22" s="49">
        <v>8</v>
      </c>
      <c r="I22" s="81">
        <v>9</v>
      </c>
      <c r="J22" s="81">
        <v>10</v>
      </c>
      <c r="K22" s="81">
        <v>11</v>
      </c>
      <c r="L22" s="81">
        <v>12</v>
      </c>
      <c r="M22" s="81">
        <v>13</v>
      </c>
      <c r="N22" s="81">
        <v>14</v>
      </c>
      <c r="O22" s="81">
        <v>15</v>
      </c>
      <c r="P22" s="81">
        <v>16</v>
      </c>
      <c r="Q22" s="81">
        <v>17</v>
      </c>
      <c r="R22" s="81">
        <v>18</v>
      </c>
      <c r="S22" s="81">
        <v>19</v>
      </c>
    </row>
    <row r="23" spans="1:20" s="9" customFormat="1" ht="32.25" thickBot="1" x14ac:dyDescent="0.3">
      <c r="A23" s="47" t="s">
        <v>65</v>
      </c>
      <c r="B23" s="36" t="s">
        <v>102</v>
      </c>
      <c r="C23" s="51" t="s">
        <v>101</v>
      </c>
      <c r="D23" s="80" t="s">
        <v>103</v>
      </c>
      <c r="E23" s="51">
        <v>2</v>
      </c>
      <c r="F23" s="102" t="s">
        <v>90</v>
      </c>
      <c r="G23" s="141" t="s">
        <v>104</v>
      </c>
      <c r="H23" s="142">
        <v>5179</v>
      </c>
      <c r="I23" s="139">
        <v>1</v>
      </c>
      <c r="J23" s="51">
        <f>E23*H23*I23</f>
        <v>10358</v>
      </c>
      <c r="K23" s="51" t="s">
        <v>66</v>
      </c>
      <c r="L23" s="51" t="s">
        <v>66</v>
      </c>
      <c r="M23" s="51" t="s">
        <v>66</v>
      </c>
      <c r="N23" s="51" t="s">
        <v>66</v>
      </c>
      <c r="O23" s="51" t="s">
        <v>66</v>
      </c>
      <c r="P23" s="51" t="s">
        <v>66</v>
      </c>
      <c r="Q23" s="51" t="s">
        <v>66</v>
      </c>
      <c r="R23" s="51" t="s">
        <v>66</v>
      </c>
      <c r="S23" s="51" t="s">
        <v>66</v>
      </c>
      <c r="T23" s="52" t="s">
        <v>44</v>
      </c>
    </row>
    <row r="24" spans="1:20" s="9" customFormat="1" ht="32.25" thickBot="1" x14ac:dyDescent="0.3">
      <c r="A24" s="47" t="s">
        <v>91</v>
      </c>
      <c r="B24" s="36" t="s">
        <v>105</v>
      </c>
      <c r="C24" s="51" t="s">
        <v>101</v>
      </c>
      <c r="D24" s="101" t="s">
        <v>103</v>
      </c>
      <c r="E24" s="51">
        <v>2</v>
      </c>
      <c r="F24" s="102" t="s">
        <v>90</v>
      </c>
      <c r="G24" s="137" t="s">
        <v>106</v>
      </c>
      <c r="H24" s="138">
        <v>1173</v>
      </c>
      <c r="I24" s="139">
        <v>1</v>
      </c>
      <c r="J24" s="51">
        <f>E24*H24*I24</f>
        <v>2346</v>
      </c>
      <c r="K24" s="51" t="s">
        <v>66</v>
      </c>
      <c r="L24" s="51" t="s">
        <v>66</v>
      </c>
      <c r="M24" s="51" t="s">
        <v>66</v>
      </c>
      <c r="N24" s="51" t="s">
        <v>66</v>
      </c>
      <c r="O24" s="51" t="s">
        <v>66</v>
      </c>
      <c r="P24" s="51" t="s">
        <v>66</v>
      </c>
      <c r="Q24" s="51" t="s">
        <v>66</v>
      </c>
      <c r="R24" s="51" t="s">
        <v>66</v>
      </c>
      <c r="S24" s="51" t="s">
        <v>66</v>
      </c>
      <c r="T24" s="143"/>
    </row>
    <row r="25" spans="1:20" ht="78.75" x14ac:dyDescent="0.25">
      <c r="A25" s="47" t="s">
        <v>91</v>
      </c>
      <c r="B25" s="36" t="s">
        <v>93</v>
      </c>
      <c r="C25" s="51" t="s">
        <v>71</v>
      </c>
      <c r="D25" s="80" t="s">
        <v>92</v>
      </c>
      <c r="E25" s="51">
        <v>1</v>
      </c>
      <c r="F25" s="80" t="s">
        <v>90</v>
      </c>
      <c r="G25" s="103" t="s">
        <v>94</v>
      </c>
      <c r="H25" s="140">
        <v>1500</v>
      </c>
      <c r="I25" s="51">
        <v>1</v>
      </c>
      <c r="J25" s="51">
        <f>E25*H25*I25</f>
        <v>1500</v>
      </c>
      <c r="K25" s="51" t="s">
        <v>66</v>
      </c>
      <c r="L25" s="51" t="s">
        <v>66</v>
      </c>
      <c r="M25" s="51" t="s">
        <v>66</v>
      </c>
      <c r="N25" s="51" t="s">
        <v>66</v>
      </c>
      <c r="O25" s="51" t="s">
        <v>66</v>
      </c>
      <c r="P25" s="51" t="s">
        <v>66</v>
      </c>
      <c r="Q25" s="51" t="s">
        <v>66</v>
      </c>
      <c r="R25" s="51" t="s">
        <v>66</v>
      </c>
      <c r="S25" s="51" t="s">
        <v>66</v>
      </c>
    </row>
    <row r="26" spans="1:20" ht="51" customHeight="1" x14ac:dyDescent="0.25">
      <c r="A26" s="97"/>
      <c r="B26" s="98" t="s">
        <v>86</v>
      </c>
      <c r="C26" s="51" t="s">
        <v>66</v>
      </c>
      <c r="D26" s="51" t="s">
        <v>66</v>
      </c>
      <c r="E26" s="51" t="s">
        <v>66</v>
      </c>
      <c r="F26" s="51" t="s">
        <v>66</v>
      </c>
      <c r="G26" s="51" t="s">
        <v>66</v>
      </c>
      <c r="H26" s="51" t="s">
        <v>66</v>
      </c>
      <c r="I26" s="51" t="s">
        <v>66</v>
      </c>
      <c r="J26" s="51">
        <f>SUM(J23:J25)</f>
        <v>14204</v>
      </c>
      <c r="K26" s="51" t="s">
        <v>66</v>
      </c>
      <c r="L26" s="51" t="s">
        <v>66</v>
      </c>
      <c r="M26" s="51" t="s">
        <v>66</v>
      </c>
      <c r="N26" s="51" t="s">
        <v>66</v>
      </c>
      <c r="O26" s="51" t="s">
        <v>66</v>
      </c>
      <c r="P26" s="51" t="s">
        <v>66</v>
      </c>
      <c r="Q26" s="51" t="s">
        <v>66</v>
      </c>
      <c r="R26" s="51" t="s">
        <v>66</v>
      </c>
      <c r="S26" s="51" t="s">
        <v>66</v>
      </c>
    </row>
  </sheetData>
  <mergeCells count="24">
    <mergeCell ref="A17:S17"/>
    <mergeCell ref="A18:A21"/>
    <mergeCell ref="L18:S18"/>
    <mergeCell ref="C19:J19"/>
    <mergeCell ref="L19:S19"/>
    <mergeCell ref="C20:F20"/>
    <mergeCell ref="G20:J20"/>
    <mergeCell ref="L20:O20"/>
    <mergeCell ref="P20:S20"/>
    <mergeCell ref="B18:J18"/>
    <mergeCell ref="B19:B21"/>
    <mergeCell ref="K19:K21"/>
    <mergeCell ref="A15:S15"/>
    <mergeCell ref="A4:S4"/>
    <mergeCell ref="A5:S5"/>
    <mergeCell ref="A6:S6"/>
    <mergeCell ref="A7:S7"/>
    <mergeCell ref="A8:S8"/>
    <mergeCell ref="A9:S9"/>
    <mergeCell ref="A10:S10"/>
    <mergeCell ref="A11:S11"/>
    <mergeCell ref="A12:S12"/>
    <mergeCell ref="A13:S13"/>
    <mergeCell ref="A14:S14"/>
  </mergeCells>
  <pageMargins left="0.47244094488188998" right="0.55118110236220497" top="0.82677165354330695" bottom="0.55118110236220497" header="0.31496062992126" footer="0.196850393700787"/>
  <pageSetup paperSize="8" scale="59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3">
    <pageSetUpPr fitToPage="1"/>
  </sheetPr>
  <dimension ref="A1:AJ23"/>
  <sheetViews>
    <sheetView view="pageBreakPreview" zoomScale="70" zoomScaleNormal="70" zoomScaleSheetLayoutView="70" workbookViewId="0">
      <selection activeCell="K19" sqref="K19:S21"/>
    </sheetView>
  </sheetViews>
  <sheetFormatPr defaultRowHeight="15.75" x14ac:dyDescent="0.25"/>
  <cols>
    <col min="1" max="1" width="11" style="29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35" customWidth="1"/>
    <col min="8" max="9" width="16.75" style="35" customWidth="1"/>
    <col min="10" max="10" width="15.125" style="2" customWidth="1"/>
    <col min="11" max="11" width="22.125" style="2" customWidth="1"/>
    <col min="12" max="12" width="14" style="3" customWidth="1"/>
    <col min="13" max="13" width="22.375" style="3" customWidth="1"/>
    <col min="14" max="14" width="13.5" style="3" customWidth="1"/>
    <col min="15" max="15" width="10.875" style="3" customWidth="1"/>
    <col min="16" max="16" width="13.875" style="3" customWidth="1"/>
    <col min="17" max="18" width="16.75" style="3" customWidth="1"/>
    <col min="19" max="19" width="15.125" style="3" customWidth="1"/>
    <col min="20" max="20" width="0" style="3" hidden="1" customWidth="1"/>
    <col min="21" max="16384" width="9" style="3"/>
  </cols>
  <sheetData>
    <row r="1" spans="1:36" ht="18.75" x14ac:dyDescent="0.25">
      <c r="S1" s="17" t="s">
        <v>10</v>
      </c>
    </row>
    <row r="2" spans="1:36" ht="18.75" x14ac:dyDescent="0.3">
      <c r="S2" s="18" t="s">
        <v>9</v>
      </c>
    </row>
    <row r="3" spans="1:36" ht="18.75" x14ac:dyDescent="0.3">
      <c r="S3" s="18" t="s">
        <v>63</v>
      </c>
    </row>
    <row r="4" spans="1:36" ht="45" customHeight="1" x14ac:dyDescent="0.25">
      <c r="A4" s="105" t="s">
        <v>12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24"/>
      <c r="U4" s="24"/>
      <c r="V4" s="24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</row>
    <row r="5" spans="1:36" ht="18.75" x14ac:dyDescent="0.3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</row>
    <row r="6" spans="1:36" ht="18.75" x14ac:dyDescent="0.25">
      <c r="A6" s="107" t="str">
        <f>ИнвестПрограмма</f>
        <v xml:space="preserve"> Инвестиционная программа общества с ограниченной ответственностью "Региональная сеть"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x14ac:dyDescent="0.25">
      <c r="A7" s="108" t="s">
        <v>11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25"/>
      <c r="U7" s="25"/>
      <c r="V7" s="25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6" ht="18.75" x14ac:dyDescent="0.3">
      <c r="A8" s="109" t="str">
        <f>ГодРаскрытия</f>
        <v>Год раскрытия информации: 2019 год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26"/>
      <c r="U8" s="26"/>
      <c r="V8" s="26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</row>
    <row r="9" spans="1:36" ht="18.75" x14ac:dyDescent="0.3">
      <c r="A9" s="110" t="str">
        <f>Титул</f>
        <v xml:space="preserve">Наименование инвестиционного проекта: Модернизация ПС 110/10 кВ Шкляевская  путем создания прямых основного и резервного каналов связи  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26"/>
      <c r="U9" s="26"/>
      <c r="V9" s="26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</row>
    <row r="10" spans="1:36" ht="18.75" x14ac:dyDescent="0.25">
      <c r="A10" s="110" t="str">
        <f>Идентификатор</f>
        <v>Идентификатор инвестиционного проекта: J_OOORS_1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6" ht="18.75" x14ac:dyDescent="0.3">
      <c r="A11" s="111" t="str">
        <f>Приказ</f>
        <v>Утвержденные плановые значения показателей приведены в соответствии с решение об утверждении инвестиционной программы отсутсвует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26"/>
      <c r="U11" s="26"/>
      <c r="V11" s="26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</row>
    <row r="12" spans="1:36" s="15" customFormat="1" ht="18.75" x14ac:dyDescent="0.3">
      <c r="A12" s="104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9"/>
      <c r="U12" s="9"/>
      <c r="V12" s="9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s="15" customFormat="1" ht="18.75" x14ac:dyDescent="0.3">
      <c r="A13" s="112" t="str">
        <f>Субъект</f>
        <v>Субъекты Российской Федерации, на территории которых реализуется инвестиционный проект: Кировская область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9"/>
      <c r="U13" s="9"/>
      <c r="V13" s="9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15" customFormat="1" ht="18.75" x14ac:dyDescent="0.3">
      <c r="A14" s="112" t="s">
        <v>33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9"/>
      <c r="U14" s="9"/>
      <c r="V14" s="9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spans="1:36" s="15" customFormat="1" ht="18.75" x14ac:dyDescent="0.3">
      <c r="A15" s="104"/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9"/>
      <c r="U15" s="9"/>
      <c r="V15" s="9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s="9" customFormat="1" x14ac:dyDescent="0.25">
      <c r="A16" s="39"/>
      <c r="B16" s="40"/>
      <c r="C16" s="41"/>
      <c r="D16" s="11"/>
      <c r="E16" s="11"/>
      <c r="F16" s="11"/>
      <c r="G16" s="10"/>
      <c r="H16" s="10"/>
      <c r="I16" s="10"/>
      <c r="J16" s="12"/>
      <c r="K16" s="12"/>
      <c r="L16" s="2"/>
      <c r="M16" s="3"/>
      <c r="N16" s="3"/>
    </row>
    <row r="17" spans="1:19" ht="15.75" customHeight="1" x14ac:dyDescent="0.25">
      <c r="A17" s="115" t="s">
        <v>36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</row>
    <row r="18" spans="1:19" ht="15.75" customHeight="1" x14ac:dyDescent="0.25">
      <c r="A18" s="116" t="s">
        <v>0</v>
      </c>
      <c r="B18" s="123" t="s">
        <v>7</v>
      </c>
      <c r="C18" s="124"/>
      <c r="D18" s="124"/>
      <c r="E18" s="124"/>
      <c r="F18" s="124"/>
      <c r="G18" s="124"/>
      <c r="H18" s="124"/>
      <c r="I18" s="124"/>
      <c r="J18" s="125"/>
      <c r="K18" s="123" t="s">
        <v>8</v>
      </c>
      <c r="L18" s="124"/>
      <c r="M18" s="124"/>
      <c r="N18" s="124"/>
      <c r="O18" s="124"/>
      <c r="P18" s="124"/>
      <c r="Q18" s="124"/>
      <c r="R18" s="124"/>
      <c r="S18" s="125"/>
    </row>
    <row r="19" spans="1:19" ht="45" customHeight="1" x14ac:dyDescent="0.25">
      <c r="A19" s="116"/>
      <c r="B19" s="120" t="s">
        <v>1</v>
      </c>
      <c r="C19" s="113" t="str">
        <f>Реквизиты1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D19" s="113"/>
      <c r="E19" s="113"/>
      <c r="F19" s="113"/>
      <c r="G19" s="113"/>
      <c r="H19" s="113"/>
      <c r="I19" s="113"/>
      <c r="J19" s="113"/>
      <c r="K19" s="120" t="s">
        <v>1</v>
      </c>
      <c r="L19" s="113" t="str">
        <f>Реквизиты2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M19" s="113"/>
      <c r="N19" s="113"/>
      <c r="O19" s="113"/>
      <c r="P19" s="113"/>
      <c r="Q19" s="113"/>
      <c r="R19" s="113"/>
      <c r="S19" s="113"/>
    </row>
    <row r="20" spans="1:19" ht="33.75" customHeight="1" x14ac:dyDescent="0.25">
      <c r="A20" s="116"/>
      <c r="B20" s="121"/>
      <c r="C20" s="113" t="s">
        <v>4</v>
      </c>
      <c r="D20" s="113"/>
      <c r="E20" s="113"/>
      <c r="F20" s="113"/>
      <c r="G20" s="113" t="s">
        <v>24</v>
      </c>
      <c r="H20" s="114"/>
      <c r="I20" s="114"/>
      <c r="J20" s="114"/>
      <c r="K20" s="121"/>
      <c r="L20" s="113" t="s">
        <v>4</v>
      </c>
      <c r="M20" s="113"/>
      <c r="N20" s="113"/>
      <c r="O20" s="113"/>
      <c r="P20" s="113" t="s">
        <v>24</v>
      </c>
      <c r="Q20" s="114"/>
      <c r="R20" s="114"/>
      <c r="S20" s="114"/>
    </row>
    <row r="21" spans="1:19" s="6" customFormat="1" ht="110.25" x14ac:dyDescent="0.25">
      <c r="A21" s="116"/>
      <c r="B21" s="122"/>
      <c r="C21" s="33" t="s">
        <v>6</v>
      </c>
      <c r="D21" s="33" t="s">
        <v>2</v>
      </c>
      <c r="E21" s="33" t="s">
        <v>23</v>
      </c>
      <c r="F21" s="33" t="s">
        <v>3</v>
      </c>
      <c r="G21" s="33" t="s">
        <v>5</v>
      </c>
      <c r="H21" s="33" t="s">
        <v>13</v>
      </c>
      <c r="I21" s="80" t="s">
        <v>64</v>
      </c>
      <c r="J21" s="8" t="s">
        <v>14</v>
      </c>
      <c r="K21" s="122"/>
      <c r="L21" s="33" t="s">
        <v>6</v>
      </c>
      <c r="M21" s="33" t="s">
        <v>2</v>
      </c>
      <c r="N21" s="33" t="s">
        <v>23</v>
      </c>
      <c r="O21" s="33" t="s">
        <v>3</v>
      </c>
      <c r="P21" s="33" t="s">
        <v>5</v>
      </c>
      <c r="Q21" s="33" t="s">
        <v>15</v>
      </c>
      <c r="R21" s="80" t="s">
        <v>64</v>
      </c>
      <c r="S21" s="8" t="s">
        <v>14</v>
      </c>
    </row>
    <row r="22" spans="1:19" s="7" customFormat="1" x14ac:dyDescent="0.25">
      <c r="A22" s="48">
        <v>1</v>
      </c>
      <c r="B22" s="81">
        <v>2</v>
      </c>
      <c r="C22" s="48">
        <v>3</v>
      </c>
      <c r="D22" s="81">
        <v>4</v>
      </c>
      <c r="E22" s="48">
        <v>5</v>
      </c>
      <c r="F22" s="81">
        <v>6</v>
      </c>
      <c r="G22" s="48">
        <v>7</v>
      </c>
      <c r="H22" s="81">
        <v>8</v>
      </c>
      <c r="I22" s="48">
        <v>9</v>
      </c>
      <c r="J22" s="81">
        <v>10</v>
      </c>
      <c r="K22" s="48">
        <v>11</v>
      </c>
      <c r="L22" s="81">
        <v>12</v>
      </c>
      <c r="M22" s="48">
        <v>13</v>
      </c>
      <c r="N22" s="81">
        <v>14</v>
      </c>
      <c r="O22" s="48">
        <v>15</v>
      </c>
      <c r="P22" s="81">
        <v>16</v>
      </c>
      <c r="Q22" s="48">
        <v>17</v>
      </c>
      <c r="R22" s="81">
        <v>18</v>
      </c>
      <c r="S22" s="48">
        <v>19</v>
      </c>
    </row>
    <row r="23" spans="1:19" s="9" customFormat="1" x14ac:dyDescent="0.25">
      <c r="A23" s="34"/>
      <c r="B23" s="37"/>
      <c r="C23" s="33"/>
      <c r="D23" s="33"/>
      <c r="E23" s="33"/>
      <c r="F23" s="33"/>
      <c r="G23" s="33"/>
      <c r="H23" s="33"/>
      <c r="I23" s="80"/>
      <c r="J23" s="33"/>
      <c r="K23" s="80"/>
      <c r="L23" s="33"/>
      <c r="M23" s="33"/>
      <c r="N23" s="33"/>
      <c r="O23" s="33"/>
      <c r="P23" s="33"/>
      <c r="Q23" s="33"/>
      <c r="R23" s="80"/>
      <c r="S23" s="33"/>
    </row>
  </sheetData>
  <mergeCells count="24">
    <mergeCell ref="P20:S20"/>
    <mergeCell ref="A17:S17"/>
    <mergeCell ref="A18:A21"/>
    <mergeCell ref="C19:J19"/>
    <mergeCell ref="L19:S19"/>
    <mergeCell ref="C20:F20"/>
    <mergeCell ref="G20:J20"/>
    <mergeCell ref="L20:O20"/>
    <mergeCell ref="B18:J18"/>
    <mergeCell ref="B19:B21"/>
    <mergeCell ref="K18:S18"/>
    <mergeCell ref="K19:K21"/>
    <mergeCell ref="A15:S15"/>
    <mergeCell ref="A4:S4"/>
    <mergeCell ref="A5:S5"/>
    <mergeCell ref="A6:S6"/>
    <mergeCell ref="A7:S7"/>
    <mergeCell ref="A8:S8"/>
    <mergeCell ref="A9:S9"/>
    <mergeCell ref="A10:S10"/>
    <mergeCell ref="A11:S11"/>
    <mergeCell ref="A12:S12"/>
    <mergeCell ref="A13:S13"/>
    <mergeCell ref="A14:S14"/>
  </mergeCells>
  <pageMargins left="0.47244094488188998" right="0.55118110236220497" top="0.82677165354330695" bottom="0.55118110236220497" header="0.31496062992126" footer="0.196850393700787"/>
  <pageSetup paperSize="8" scale="60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4">
    <tabColor theme="0"/>
    <pageSetUpPr fitToPage="1"/>
  </sheetPr>
  <dimension ref="A1:AJ28"/>
  <sheetViews>
    <sheetView view="pageBreakPreview" topLeftCell="A7" zoomScale="70" zoomScaleNormal="70" zoomScaleSheetLayoutView="70" workbookViewId="0">
      <selection activeCell="S24" sqref="S24"/>
    </sheetView>
  </sheetViews>
  <sheetFormatPr defaultRowHeight="15.75" x14ac:dyDescent="0.25"/>
  <cols>
    <col min="1" max="1" width="11" style="29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35" customWidth="1"/>
    <col min="8" max="9" width="16.75" style="35" customWidth="1"/>
    <col min="10" max="10" width="15.125" style="2" customWidth="1"/>
    <col min="11" max="11" width="22.5" style="2" customWidth="1"/>
    <col min="12" max="12" width="14" style="3" customWidth="1"/>
    <col min="13" max="13" width="22.375" style="3" customWidth="1"/>
    <col min="14" max="14" width="13.5" style="3" customWidth="1"/>
    <col min="15" max="15" width="10.875" style="3" customWidth="1"/>
    <col min="16" max="16" width="13.875" style="3" customWidth="1"/>
    <col min="17" max="18" width="16.75" style="3" customWidth="1"/>
    <col min="19" max="19" width="15.125" style="3" customWidth="1"/>
    <col min="20" max="20" width="0" style="3" hidden="1" customWidth="1"/>
    <col min="21" max="16384" width="9" style="3"/>
  </cols>
  <sheetData>
    <row r="1" spans="1:36" ht="18.75" x14ac:dyDescent="0.25">
      <c r="S1" s="17" t="s">
        <v>10</v>
      </c>
    </row>
    <row r="2" spans="1:36" ht="18.75" x14ac:dyDescent="0.3">
      <c r="S2" s="18" t="s">
        <v>9</v>
      </c>
    </row>
    <row r="3" spans="1:36" ht="18.75" x14ac:dyDescent="0.3">
      <c r="S3" s="18" t="s">
        <v>63</v>
      </c>
    </row>
    <row r="4" spans="1:36" ht="45" customHeight="1" x14ac:dyDescent="0.25">
      <c r="A4" s="105" t="s">
        <v>12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24"/>
      <c r="U4" s="24"/>
      <c r="V4" s="24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</row>
    <row r="5" spans="1:36" ht="18.75" x14ac:dyDescent="0.3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</row>
    <row r="6" spans="1:36" ht="18.75" x14ac:dyDescent="0.25">
      <c r="A6" s="107" t="str">
        <f>ИнвестПрограмма</f>
        <v xml:space="preserve"> Инвестиционная программа общества с ограниченной ответственностью "Региональная сеть"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x14ac:dyDescent="0.25">
      <c r="A7" s="108" t="s">
        <v>11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25"/>
      <c r="U7" s="25"/>
      <c r="V7" s="25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6" ht="18.75" x14ac:dyDescent="0.3">
      <c r="A8" s="109" t="str">
        <f>ГодРаскрытия</f>
        <v>Год раскрытия информации: 2019 год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26"/>
      <c r="U8" s="26"/>
      <c r="V8" s="26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</row>
    <row r="9" spans="1:36" ht="18.75" x14ac:dyDescent="0.3">
      <c r="A9" s="110" t="str">
        <f>Титул</f>
        <v xml:space="preserve">Наименование инвестиционного проекта: Модернизация ПС 110/10 кВ Шкляевская  путем создания прямых основного и резервного каналов связи  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26"/>
      <c r="U9" s="26"/>
      <c r="V9" s="26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</row>
    <row r="10" spans="1:36" ht="18.75" x14ac:dyDescent="0.25">
      <c r="A10" s="110" t="str">
        <f>Идентификатор</f>
        <v>Идентификатор инвестиционного проекта: J_OOORS_1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6" ht="18.75" x14ac:dyDescent="0.3">
      <c r="A11" s="111" t="str">
        <f>Приказ</f>
        <v>Утвержденные плановые значения показателей приведены в соответствии с решение об утверждении инвестиционной программы отсутсвует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26"/>
      <c r="U11" s="26"/>
      <c r="V11" s="26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</row>
    <row r="12" spans="1:36" s="15" customFormat="1" ht="18.75" x14ac:dyDescent="0.3">
      <c r="A12" s="104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9"/>
      <c r="U12" s="9"/>
      <c r="V12" s="9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s="15" customFormat="1" ht="18.75" x14ac:dyDescent="0.3">
      <c r="A13" s="112" t="str">
        <f>Субъект</f>
        <v>Субъекты Российской Федерации, на территории которых реализуется инвестиционный проект: Кировская область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9"/>
      <c r="U13" s="9"/>
      <c r="V13" s="9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15" customFormat="1" ht="18.75" x14ac:dyDescent="0.3">
      <c r="A14" s="112" t="s">
        <v>41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9"/>
      <c r="U14" s="9"/>
      <c r="V14" s="9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7" spans="1:19" ht="15.75" customHeight="1" x14ac:dyDescent="0.25">
      <c r="A17" s="115" t="s">
        <v>37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</row>
    <row r="18" spans="1:19" ht="15.75" customHeight="1" x14ac:dyDescent="0.25">
      <c r="A18" s="116" t="s">
        <v>0</v>
      </c>
      <c r="B18" s="123" t="s">
        <v>7</v>
      </c>
      <c r="C18" s="124"/>
      <c r="D18" s="124"/>
      <c r="E18" s="124"/>
      <c r="F18" s="124"/>
      <c r="G18" s="124"/>
      <c r="H18" s="124"/>
      <c r="I18" s="124"/>
      <c r="J18" s="125"/>
      <c r="K18" s="82"/>
      <c r="L18" s="126" t="s">
        <v>8</v>
      </c>
      <c r="M18" s="126"/>
      <c r="N18" s="126"/>
      <c r="O18" s="126"/>
      <c r="P18" s="126"/>
      <c r="Q18" s="126"/>
      <c r="R18" s="126"/>
      <c r="S18" s="126"/>
    </row>
    <row r="19" spans="1:19" ht="41.25" customHeight="1" x14ac:dyDescent="0.25">
      <c r="A19" s="116"/>
      <c r="B19" s="120" t="s">
        <v>1</v>
      </c>
      <c r="C19" s="113" t="str">
        <f>Реквизиты1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D19" s="113"/>
      <c r="E19" s="113"/>
      <c r="F19" s="113"/>
      <c r="G19" s="113"/>
      <c r="H19" s="113"/>
      <c r="I19" s="113"/>
      <c r="J19" s="113"/>
      <c r="K19" s="120" t="s">
        <v>1</v>
      </c>
      <c r="L19" s="113" t="str">
        <f>Реквизиты2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M19" s="113"/>
      <c r="N19" s="113"/>
      <c r="O19" s="113"/>
      <c r="P19" s="113"/>
      <c r="Q19" s="113"/>
      <c r="R19" s="113"/>
      <c r="S19" s="113"/>
    </row>
    <row r="20" spans="1:19" ht="33.75" customHeight="1" x14ac:dyDescent="0.25">
      <c r="A20" s="116"/>
      <c r="B20" s="121"/>
      <c r="C20" s="113" t="s">
        <v>4</v>
      </c>
      <c r="D20" s="113"/>
      <c r="E20" s="113"/>
      <c r="F20" s="113"/>
      <c r="G20" s="113" t="s">
        <v>24</v>
      </c>
      <c r="H20" s="114"/>
      <c r="I20" s="114"/>
      <c r="J20" s="114"/>
      <c r="K20" s="121"/>
      <c r="L20" s="113" t="s">
        <v>4</v>
      </c>
      <c r="M20" s="113"/>
      <c r="N20" s="113"/>
      <c r="O20" s="113"/>
      <c r="P20" s="113" t="s">
        <v>24</v>
      </c>
      <c r="Q20" s="114"/>
      <c r="R20" s="114"/>
      <c r="S20" s="114"/>
    </row>
    <row r="21" spans="1:19" s="6" customFormat="1" ht="110.25" x14ac:dyDescent="0.25">
      <c r="A21" s="116"/>
      <c r="B21" s="122"/>
      <c r="C21" s="33" t="s">
        <v>6</v>
      </c>
      <c r="D21" s="33" t="s">
        <v>2</v>
      </c>
      <c r="E21" s="33" t="s">
        <v>23</v>
      </c>
      <c r="F21" s="33" t="s">
        <v>3</v>
      </c>
      <c r="G21" s="33" t="s">
        <v>5</v>
      </c>
      <c r="H21" s="33" t="s">
        <v>13</v>
      </c>
      <c r="I21" s="80" t="s">
        <v>64</v>
      </c>
      <c r="J21" s="8" t="s">
        <v>14</v>
      </c>
      <c r="K21" s="122"/>
      <c r="L21" s="33" t="s">
        <v>6</v>
      </c>
      <c r="M21" s="33" t="s">
        <v>2</v>
      </c>
      <c r="N21" s="33" t="s">
        <v>23</v>
      </c>
      <c r="O21" s="33" t="s">
        <v>3</v>
      </c>
      <c r="P21" s="33" t="s">
        <v>5</v>
      </c>
      <c r="Q21" s="33" t="s">
        <v>15</v>
      </c>
      <c r="R21" s="80" t="s">
        <v>64</v>
      </c>
      <c r="S21" s="8" t="s">
        <v>14</v>
      </c>
    </row>
    <row r="22" spans="1:19" s="7" customFormat="1" x14ac:dyDescent="0.25">
      <c r="A22" s="48">
        <v>1</v>
      </c>
      <c r="B22" s="81">
        <v>2</v>
      </c>
      <c r="C22" s="48">
        <v>3</v>
      </c>
      <c r="D22" s="81">
        <v>4</v>
      </c>
      <c r="E22" s="48">
        <v>5</v>
      </c>
      <c r="F22" s="81">
        <v>6</v>
      </c>
      <c r="G22" s="48">
        <v>7</v>
      </c>
      <c r="H22" s="81">
        <v>8</v>
      </c>
      <c r="I22" s="48">
        <v>9</v>
      </c>
      <c r="J22" s="81">
        <v>10</v>
      </c>
      <c r="K22" s="48">
        <v>11</v>
      </c>
      <c r="L22" s="81">
        <v>12</v>
      </c>
      <c r="M22" s="48">
        <v>13</v>
      </c>
      <c r="N22" s="81">
        <v>14</v>
      </c>
      <c r="O22" s="48">
        <v>15</v>
      </c>
      <c r="P22" s="81">
        <v>16</v>
      </c>
      <c r="Q22" s="48">
        <v>17</v>
      </c>
      <c r="R22" s="81">
        <v>18</v>
      </c>
      <c r="S22" s="48">
        <v>19</v>
      </c>
    </row>
    <row r="23" spans="1:19" s="7" customFormat="1" ht="94.5" x14ac:dyDescent="0.25">
      <c r="A23" s="87">
        <v>1</v>
      </c>
      <c r="B23" s="88" t="s">
        <v>66</v>
      </c>
      <c r="C23" s="89" t="s">
        <v>66</v>
      </c>
      <c r="D23" s="89" t="s">
        <v>66</v>
      </c>
      <c r="E23" s="90" t="s">
        <v>66</v>
      </c>
      <c r="F23" s="89" t="s">
        <v>66</v>
      </c>
      <c r="G23" s="89" t="s">
        <v>66</v>
      </c>
      <c r="H23" s="90" t="s">
        <v>66</v>
      </c>
      <c r="I23" s="90" t="s">
        <v>66</v>
      </c>
      <c r="J23" s="90" t="s">
        <v>66</v>
      </c>
      <c r="K23" s="89" t="s">
        <v>42</v>
      </c>
      <c r="L23" s="89" t="s">
        <v>34</v>
      </c>
      <c r="M23" s="89" t="s">
        <v>67</v>
      </c>
      <c r="N23" s="90">
        <v>3.0920000000000001</v>
      </c>
      <c r="O23" s="89" t="s">
        <v>68</v>
      </c>
      <c r="P23" s="89" t="s">
        <v>69</v>
      </c>
      <c r="Q23" s="90">
        <v>517</v>
      </c>
      <c r="R23" s="90">
        <v>1.03</v>
      </c>
      <c r="S23" s="90">
        <f>R23*Q23*N23</f>
        <v>1646.5209199999999</v>
      </c>
    </row>
    <row r="24" spans="1:19" ht="78.75" x14ac:dyDescent="0.25">
      <c r="A24" s="91">
        <v>2</v>
      </c>
      <c r="B24" s="92" t="s">
        <v>66</v>
      </c>
      <c r="C24" s="93" t="s">
        <v>66</v>
      </c>
      <c r="D24" s="92" t="s">
        <v>66</v>
      </c>
      <c r="E24" s="95" t="s">
        <v>66</v>
      </c>
      <c r="F24" s="93" t="s">
        <v>66</v>
      </c>
      <c r="G24" s="93" t="s">
        <v>66</v>
      </c>
      <c r="H24" s="95" t="s">
        <v>66</v>
      </c>
      <c r="I24" s="95" t="s">
        <v>66</v>
      </c>
      <c r="J24" s="95" t="s">
        <v>66</v>
      </c>
      <c r="K24" s="94" t="s">
        <v>70</v>
      </c>
      <c r="L24" s="92" t="s">
        <v>71</v>
      </c>
      <c r="M24" s="92" t="s">
        <v>72</v>
      </c>
      <c r="N24" s="96">
        <v>1</v>
      </c>
      <c r="O24" s="92" t="s">
        <v>73</v>
      </c>
      <c r="P24" s="92" t="s">
        <v>74</v>
      </c>
      <c r="Q24" s="96">
        <v>300</v>
      </c>
      <c r="R24" s="96">
        <v>1</v>
      </c>
      <c r="S24" s="96">
        <f>R24*Q24*N24</f>
        <v>300</v>
      </c>
    </row>
    <row r="25" spans="1:19" ht="126" x14ac:dyDescent="0.25">
      <c r="A25" s="91">
        <v>3</v>
      </c>
      <c r="B25" s="92" t="s">
        <v>66</v>
      </c>
      <c r="C25" s="93" t="s">
        <v>66</v>
      </c>
      <c r="D25" s="92" t="s">
        <v>66</v>
      </c>
      <c r="E25" s="95" t="s">
        <v>66</v>
      </c>
      <c r="F25" s="93" t="s">
        <v>66</v>
      </c>
      <c r="G25" s="93" t="s">
        <v>66</v>
      </c>
      <c r="H25" s="95" t="s">
        <v>66</v>
      </c>
      <c r="I25" s="95" t="s">
        <v>66</v>
      </c>
      <c r="J25" s="95" t="s">
        <v>66</v>
      </c>
      <c r="K25" s="94" t="s">
        <v>75</v>
      </c>
      <c r="L25" s="92" t="s">
        <v>76</v>
      </c>
      <c r="M25" s="92" t="s">
        <v>77</v>
      </c>
      <c r="N25" s="96">
        <v>3.0920000000000001</v>
      </c>
      <c r="O25" s="92" t="s">
        <v>68</v>
      </c>
      <c r="P25" s="92" t="s">
        <v>78</v>
      </c>
      <c r="Q25" s="96">
        <v>225</v>
      </c>
      <c r="R25" s="96">
        <v>1.03</v>
      </c>
      <c r="S25" s="96">
        <f>R25*Q25*N25</f>
        <v>716.57100000000003</v>
      </c>
    </row>
    <row r="26" spans="1:19" ht="63" x14ac:dyDescent="0.25">
      <c r="A26" s="91">
        <v>4</v>
      </c>
      <c r="B26" s="92" t="s">
        <v>66</v>
      </c>
      <c r="C26" s="93" t="s">
        <v>66</v>
      </c>
      <c r="D26" s="92" t="s">
        <v>66</v>
      </c>
      <c r="E26" s="95" t="s">
        <v>66</v>
      </c>
      <c r="F26" s="93" t="s">
        <v>66</v>
      </c>
      <c r="G26" s="93" t="s">
        <v>66</v>
      </c>
      <c r="H26" s="95" t="s">
        <v>66</v>
      </c>
      <c r="I26" s="95" t="s">
        <v>66</v>
      </c>
      <c r="J26" s="95" t="s">
        <v>66</v>
      </c>
      <c r="K26" s="94" t="s">
        <v>79</v>
      </c>
      <c r="L26" s="92" t="s">
        <v>34</v>
      </c>
      <c r="M26" s="92" t="s">
        <v>80</v>
      </c>
      <c r="N26" s="96">
        <v>3.0920000000000001</v>
      </c>
      <c r="O26" s="92" t="s">
        <v>68</v>
      </c>
      <c r="P26" s="92" t="s">
        <v>81</v>
      </c>
      <c r="Q26" s="96">
        <v>160</v>
      </c>
      <c r="R26" s="96">
        <v>1.1200000000000001</v>
      </c>
      <c r="S26" s="96">
        <f>R26*Q26*N26</f>
        <v>554.08640000000003</v>
      </c>
    </row>
    <row r="27" spans="1:19" ht="47.25" x14ac:dyDescent="0.25">
      <c r="A27" s="91">
        <v>5</v>
      </c>
      <c r="B27" s="92" t="s">
        <v>66</v>
      </c>
      <c r="C27" s="93" t="s">
        <v>66</v>
      </c>
      <c r="D27" s="92" t="s">
        <v>66</v>
      </c>
      <c r="E27" s="95" t="s">
        <v>66</v>
      </c>
      <c r="F27" s="93" t="s">
        <v>66</v>
      </c>
      <c r="G27" s="93" t="s">
        <v>66</v>
      </c>
      <c r="H27" s="95" t="s">
        <v>66</v>
      </c>
      <c r="I27" s="95" t="s">
        <v>66</v>
      </c>
      <c r="J27" s="95" t="s">
        <v>66</v>
      </c>
      <c r="K27" s="94" t="s">
        <v>82</v>
      </c>
      <c r="L27" s="92" t="s">
        <v>71</v>
      </c>
      <c r="M27" s="92" t="s">
        <v>83</v>
      </c>
      <c r="N27" s="96">
        <v>75</v>
      </c>
      <c r="O27" s="92" t="s">
        <v>84</v>
      </c>
      <c r="P27" s="92" t="s">
        <v>85</v>
      </c>
      <c r="Q27" s="96">
        <v>2.2000000000000002</v>
      </c>
      <c r="R27" s="96">
        <v>1.03</v>
      </c>
      <c r="S27" s="96">
        <f>R27*Q27*N27</f>
        <v>169.95000000000005</v>
      </c>
    </row>
    <row r="28" spans="1:19" ht="47.25" x14ac:dyDescent="0.25">
      <c r="A28" s="91"/>
      <c r="B28" s="92" t="s">
        <v>86</v>
      </c>
      <c r="C28" s="93" t="s">
        <v>66</v>
      </c>
      <c r="D28" s="92" t="s">
        <v>66</v>
      </c>
      <c r="E28" s="95" t="s">
        <v>66</v>
      </c>
      <c r="F28" s="93" t="s">
        <v>66</v>
      </c>
      <c r="G28" s="93" t="s">
        <v>66</v>
      </c>
      <c r="H28" s="95" t="s">
        <v>66</v>
      </c>
      <c r="I28" s="95" t="s">
        <v>66</v>
      </c>
      <c r="J28" s="95">
        <f>SUM(J23:J27)</f>
        <v>0</v>
      </c>
      <c r="K28" s="94" t="s">
        <v>66</v>
      </c>
      <c r="L28" s="92" t="s">
        <v>66</v>
      </c>
      <c r="M28" s="92" t="s">
        <v>66</v>
      </c>
      <c r="N28" s="96" t="s">
        <v>66</v>
      </c>
      <c r="O28" s="92" t="s">
        <v>66</v>
      </c>
      <c r="P28" s="92" t="s">
        <v>66</v>
      </c>
      <c r="Q28" s="96" t="s">
        <v>66</v>
      </c>
      <c r="R28" s="96" t="s">
        <v>66</v>
      </c>
      <c r="S28" s="96">
        <f>SUM(S23:S27)</f>
        <v>3387.1283199999998</v>
      </c>
    </row>
  </sheetData>
  <mergeCells count="23">
    <mergeCell ref="A18:A21"/>
    <mergeCell ref="L18:S18"/>
    <mergeCell ref="C19:J19"/>
    <mergeCell ref="L19:S19"/>
    <mergeCell ref="C20:F20"/>
    <mergeCell ref="G20:J20"/>
    <mergeCell ref="L20:O20"/>
    <mergeCell ref="P20:S20"/>
    <mergeCell ref="B18:J18"/>
    <mergeCell ref="B19:B21"/>
    <mergeCell ref="K19:K21"/>
    <mergeCell ref="A17:S17"/>
    <mergeCell ref="A4:S4"/>
    <mergeCell ref="A5:S5"/>
    <mergeCell ref="A6:S6"/>
    <mergeCell ref="A7:S7"/>
    <mergeCell ref="A8:S8"/>
    <mergeCell ref="A9:S9"/>
    <mergeCell ref="A10:S10"/>
    <mergeCell ref="A11:S11"/>
    <mergeCell ref="A12:S12"/>
    <mergeCell ref="A13:S13"/>
    <mergeCell ref="A14:S14"/>
  </mergeCells>
  <pageMargins left="0.47244094488188998" right="0.55118110236220497" top="0.82677165354330695" bottom="0.55118110236220497" header="0.31496062992126" footer="0.196850393700787"/>
  <pageSetup paperSize="8" scale="60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5">
    <pageSetUpPr fitToPage="1"/>
  </sheetPr>
  <dimension ref="A1:AJ24"/>
  <sheetViews>
    <sheetView view="pageBreakPreview" zoomScale="55" zoomScaleNormal="70" zoomScaleSheetLayoutView="55" workbookViewId="0">
      <selection activeCell="K19" sqref="K19:S19"/>
    </sheetView>
  </sheetViews>
  <sheetFormatPr defaultRowHeight="15.75" x14ac:dyDescent="0.25"/>
  <cols>
    <col min="1" max="1" width="7.625" style="29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35" customWidth="1"/>
    <col min="8" max="9" width="16.75" style="35" customWidth="1"/>
    <col min="10" max="10" width="15.125" style="2" customWidth="1"/>
    <col min="11" max="11" width="27" style="2" customWidth="1"/>
    <col min="12" max="12" width="14" style="3" customWidth="1"/>
    <col min="13" max="13" width="22.375" style="3" customWidth="1"/>
    <col min="14" max="14" width="13.5" style="3" customWidth="1"/>
    <col min="15" max="15" width="10.875" style="3" customWidth="1"/>
    <col min="16" max="16" width="13.875" style="3" customWidth="1"/>
    <col min="17" max="18" width="16.75" style="3" customWidth="1"/>
    <col min="19" max="19" width="15.125" style="3" customWidth="1"/>
    <col min="20" max="20" width="12.5" style="3" customWidth="1"/>
    <col min="21" max="16384" width="9" style="3"/>
  </cols>
  <sheetData>
    <row r="1" spans="1:36" ht="18.75" x14ac:dyDescent="0.25">
      <c r="S1" s="17" t="s">
        <v>10</v>
      </c>
    </row>
    <row r="2" spans="1:36" ht="18.75" x14ac:dyDescent="0.3">
      <c r="S2" s="18" t="s">
        <v>9</v>
      </c>
    </row>
    <row r="3" spans="1:36" ht="18.75" x14ac:dyDescent="0.3">
      <c r="S3" s="18" t="s">
        <v>63</v>
      </c>
    </row>
    <row r="4" spans="1:36" ht="45" customHeight="1" x14ac:dyDescent="0.25">
      <c r="A4" s="105" t="s">
        <v>12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24"/>
      <c r="U4" s="24"/>
      <c r="V4" s="24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</row>
    <row r="5" spans="1:36" ht="18.75" x14ac:dyDescent="0.3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</row>
    <row r="6" spans="1:36" ht="18.75" x14ac:dyDescent="0.25">
      <c r="A6" s="107" t="str">
        <f>ИнвестПрограмма</f>
        <v xml:space="preserve"> Инвестиционная программа общества с ограниченной ответственностью "Региональная сеть"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x14ac:dyDescent="0.25">
      <c r="A7" s="108" t="s">
        <v>11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25"/>
      <c r="U7" s="25"/>
      <c r="V7" s="25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6" ht="18.75" x14ac:dyDescent="0.3">
      <c r="A8" s="109" t="str">
        <f>ГодРаскрытия</f>
        <v>Год раскрытия информации: 2019 год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26"/>
      <c r="U8" s="26"/>
      <c r="V8" s="26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</row>
    <row r="9" spans="1:36" ht="18.75" x14ac:dyDescent="0.3">
      <c r="A9" s="110" t="str">
        <f>Титул</f>
        <v xml:space="preserve">Наименование инвестиционного проекта: Модернизация ПС 110/10 кВ Шкляевская  путем создания прямых основного и резервного каналов связи  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26"/>
      <c r="U9" s="26"/>
      <c r="V9" s="26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</row>
    <row r="10" spans="1:36" ht="18.75" x14ac:dyDescent="0.25">
      <c r="A10" s="110" t="str">
        <f>Идентификатор</f>
        <v>Идентификатор инвестиционного проекта: J_OOORS_1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6" ht="18.75" x14ac:dyDescent="0.3">
      <c r="A11" s="111" t="str">
        <f>Приказ</f>
        <v>Утвержденные плановые значения показателей приведены в соответствии с решение об утверждении инвестиционной программы отсутсвует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26"/>
      <c r="U11" s="26"/>
      <c r="V11" s="26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</row>
    <row r="12" spans="1:36" s="15" customFormat="1" ht="18.75" x14ac:dyDescent="0.3">
      <c r="A12" s="104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9"/>
      <c r="U12" s="9"/>
      <c r="V12" s="9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s="15" customFormat="1" ht="18.75" x14ac:dyDescent="0.3">
      <c r="A13" s="112" t="str">
        <f>Субъект</f>
        <v>Субъекты Российской Федерации, на территории которых реализуется инвестиционный проект: Кировская область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9"/>
      <c r="U13" s="9"/>
      <c r="V13" s="9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15" customFormat="1" ht="18.75" x14ac:dyDescent="0.3">
      <c r="A14" s="112" t="s">
        <v>35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9"/>
      <c r="U14" s="9"/>
      <c r="V14" s="9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7" spans="1:19" ht="15.75" customHeight="1" x14ac:dyDescent="0.25">
      <c r="A17" s="42"/>
      <c r="B17" s="43"/>
      <c r="C17" s="44"/>
      <c r="D17" s="28"/>
      <c r="E17" s="28"/>
      <c r="F17" s="28"/>
      <c r="G17" s="31"/>
      <c r="H17" s="31"/>
      <c r="I17" s="31"/>
      <c r="J17" s="14"/>
      <c r="K17" s="14"/>
      <c r="L17" s="13"/>
      <c r="M17" s="13"/>
    </row>
    <row r="18" spans="1:19" ht="15.75" customHeight="1" x14ac:dyDescent="0.25">
      <c r="A18" s="115" t="s">
        <v>38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</row>
    <row r="19" spans="1:19" ht="15.75" customHeight="1" x14ac:dyDescent="0.25">
      <c r="A19" s="116" t="s">
        <v>0</v>
      </c>
      <c r="B19" s="123" t="s">
        <v>7</v>
      </c>
      <c r="C19" s="124"/>
      <c r="D19" s="124"/>
      <c r="E19" s="124"/>
      <c r="F19" s="124"/>
      <c r="G19" s="124"/>
      <c r="H19" s="124"/>
      <c r="I19" s="124"/>
      <c r="J19" s="125"/>
      <c r="K19" s="123" t="s">
        <v>8</v>
      </c>
      <c r="L19" s="124"/>
      <c r="M19" s="124"/>
      <c r="N19" s="124"/>
      <c r="O19" s="124"/>
      <c r="P19" s="124"/>
      <c r="Q19" s="124"/>
      <c r="R19" s="124"/>
      <c r="S19" s="125"/>
    </row>
    <row r="20" spans="1:19" ht="33" customHeight="1" x14ac:dyDescent="0.25">
      <c r="A20" s="116"/>
      <c r="B20" s="120" t="s">
        <v>1</v>
      </c>
      <c r="C20" s="113" t="str">
        <f>Реквизиты1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D20" s="113"/>
      <c r="E20" s="113"/>
      <c r="F20" s="113"/>
      <c r="G20" s="113"/>
      <c r="H20" s="113"/>
      <c r="I20" s="113"/>
      <c r="J20" s="113"/>
      <c r="K20" s="120" t="s">
        <v>1</v>
      </c>
      <c r="L20" s="113" t="str">
        <f>Реквизиты2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M20" s="113"/>
      <c r="N20" s="113"/>
      <c r="O20" s="113"/>
      <c r="P20" s="113"/>
      <c r="Q20" s="113"/>
      <c r="R20" s="113"/>
      <c r="S20" s="113"/>
    </row>
    <row r="21" spans="1:19" ht="33.75" customHeight="1" x14ac:dyDescent="0.25">
      <c r="A21" s="116"/>
      <c r="B21" s="121"/>
      <c r="C21" s="113" t="s">
        <v>4</v>
      </c>
      <c r="D21" s="113"/>
      <c r="E21" s="113"/>
      <c r="F21" s="113"/>
      <c r="G21" s="113" t="s">
        <v>24</v>
      </c>
      <c r="H21" s="114"/>
      <c r="I21" s="114"/>
      <c r="J21" s="114"/>
      <c r="K21" s="121"/>
      <c r="L21" s="113" t="s">
        <v>4</v>
      </c>
      <c r="M21" s="113"/>
      <c r="N21" s="113"/>
      <c r="O21" s="113"/>
      <c r="P21" s="113" t="s">
        <v>24</v>
      </c>
      <c r="Q21" s="114"/>
      <c r="R21" s="114"/>
      <c r="S21" s="114"/>
    </row>
    <row r="22" spans="1:19" s="6" customFormat="1" ht="110.25" x14ac:dyDescent="0.25">
      <c r="A22" s="116"/>
      <c r="B22" s="122"/>
      <c r="C22" s="33" t="s">
        <v>6</v>
      </c>
      <c r="D22" s="33" t="s">
        <v>2</v>
      </c>
      <c r="E22" s="33" t="s">
        <v>23</v>
      </c>
      <c r="F22" s="33" t="s">
        <v>3</v>
      </c>
      <c r="G22" s="33" t="s">
        <v>5</v>
      </c>
      <c r="H22" s="33" t="s">
        <v>13</v>
      </c>
      <c r="I22" s="80" t="s">
        <v>64</v>
      </c>
      <c r="J22" s="8" t="s">
        <v>14</v>
      </c>
      <c r="K22" s="122"/>
      <c r="L22" s="33" t="s">
        <v>6</v>
      </c>
      <c r="M22" s="33" t="s">
        <v>2</v>
      </c>
      <c r="N22" s="33" t="s">
        <v>23</v>
      </c>
      <c r="O22" s="33" t="s">
        <v>3</v>
      </c>
      <c r="P22" s="33" t="s">
        <v>5</v>
      </c>
      <c r="Q22" s="33" t="s">
        <v>15</v>
      </c>
      <c r="R22" s="80" t="s">
        <v>64</v>
      </c>
      <c r="S22" s="8" t="s">
        <v>14</v>
      </c>
    </row>
    <row r="23" spans="1:19" s="7" customFormat="1" x14ac:dyDescent="0.25">
      <c r="A23" s="48">
        <v>1</v>
      </c>
      <c r="B23" s="81">
        <v>2</v>
      </c>
      <c r="C23" s="48">
        <v>3</v>
      </c>
      <c r="D23" s="81">
        <v>4</v>
      </c>
      <c r="E23" s="48">
        <v>5</v>
      </c>
      <c r="F23" s="81">
        <v>6</v>
      </c>
      <c r="G23" s="48">
        <v>7</v>
      </c>
      <c r="H23" s="81">
        <v>8</v>
      </c>
      <c r="I23" s="48">
        <v>9</v>
      </c>
      <c r="J23" s="81">
        <v>10</v>
      </c>
      <c r="K23" s="48">
        <v>11</v>
      </c>
      <c r="L23" s="81">
        <v>12</v>
      </c>
      <c r="M23" s="48">
        <v>13</v>
      </c>
      <c r="N23" s="81">
        <v>14</v>
      </c>
      <c r="O23" s="48">
        <v>15</v>
      </c>
      <c r="P23" s="81">
        <v>16</v>
      </c>
      <c r="Q23" s="48">
        <v>17</v>
      </c>
      <c r="R23" s="81">
        <v>18</v>
      </c>
      <c r="S23" s="48">
        <v>19</v>
      </c>
    </row>
    <row r="24" spans="1:19" s="7" customFormat="1" x14ac:dyDescent="0.25">
      <c r="A24" s="30"/>
      <c r="B24" s="37"/>
      <c r="C24" s="33"/>
      <c r="D24" s="33"/>
      <c r="E24" s="33"/>
      <c r="F24" s="33"/>
      <c r="G24" s="33"/>
      <c r="H24" s="33"/>
      <c r="I24" s="80"/>
      <c r="J24" s="33"/>
      <c r="K24" s="80"/>
      <c r="L24" s="33"/>
      <c r="M24" s="33"/>
      <c r="N24" s="33"/>
      <c r="O24" s="33"/>
      <c r="P24" s="33"/>
      <c r="Q24" s="33"/>
      <c r="R24" s="80"/>
      <c r="S24" s="33"/>
    </row>
  </sheetData>
  <mergeCells count="23">
    <mergeCell ref="A19:A22"/>
    <mergeCell ref="C20:J20"/>
    <mergeCell ref="L20:S20"/>
    <mergeCell ref="C21:F21"/>
    <mergeCell ref="G21:J21"/>
    <mergeCell ref="L21:O21"/>
    <mergeCell ref="P21:S21"/>
    <mergeCell ref="B19:J19"/>
    <mergeCell ref="B20:B22"/>
    <mergeCell ref="K19:S19"/>
    <mergeCell ref="K20:K22"/>
    <mergeCell ref="A18:S18"/>
    <mergeCell ref="A4:S4"/>
    <mergeCell ref="A5:S5"/>
    <mergeCell ref="A6:S6"/>
    <mergeCell ref="A7:S7"/>
    <mergeCell ref="A8:S8"/>
    <mergeCell ref="A9:S9"/>
    <mergeCell ref="A10:S10"/>
    <mergeCell ref="A11:S11"/>
    <mergeCell ref="A12:S12"/>
    <mergeCell ref="A13:S13"/>
    <mergeCell ref="A14:S14"/>
  </mergeCells>
  <pageMargins left="0.47244094488188998" right="0.55118110236220497" top="0.82677165354330695" bottom="0.55118110236220497" header="0.31496062992126" footer="0.196850393700787"/>
  <pageSetup paperSize="8" scale="6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6">
    <tabColor rgb="FF008000"/>
    <pageSetUpPr fitToPage="1"/>
  </sheetPr>
  <dimension ref="A1:O28"/>
  <sheetViews>
    <sheetView showGridLines="0" tabSelected="1" view="pageBreakPreview" zoomScale="70" zoomScaleNormal="70" zoomScaleSheetLayoutView="70" workbookViewId="0">
      <selection activeCell="I10" sqref="I10"/>
    </sheetView>
  </sheetViews>
  <sheetFormatPr defaultRowHeight="15.75" x14ac:dyDescent="0.25"/>
  <cols>
    <col min="1" max="1" width="11" style="29" customWidth="1"/>
    <col min="2" max="2" width="26.375" style="1" customWidth="1"/>
    <col min="3" max="3" width="13.875" style="7" bestFit="1" customWidth="1"/>
    <col min="4" max="4" width="5.5" style="7" bestFit="1" customWidth="1"/>
    <col min="5" max="5" width="10.875" style="7" bestFit="1" customWidth="1"/>
    <col min="6" max="6" width="19.75" style="7" customWidth="1"/>
    <col min="7" max="7" width="7.125" style="7" bestFit="1" customWidth="1"/>
    <col min="8" max="8" width="10.875" style="7" bestFit="1" customWidth="1"/>
    <col min="9" max="9" width="31.375" style="11" customWidth="1"/>
    <col min="10" max="10" width="13.5" style="3" customWidth="1"/>
    <col min="11" max="11" width="10.875" style="3" customWidth="1"/>
    <col min="12" max="12" width="13.875" style="3" customWidth="1"/>
    <col min="13" max="13" width="16.75" style="3" customWidth="1"/>
    <col min="14" max="14" width="15.125" style="3" customWidth="1"/>
    <col min="15" max="16384" width="9" style="3"/>
  </cols>
  <sheetData>
    <row r="1" spans="1:15" ht="16.5" customHeight="1" x14ac:dyDescent="0.25"/>
    <row r="2" spans="1:15" ht="42" customHeight="1" x14ac:dyDescent="0.25">
      <c r="A2" s="134" t="s">
        <v>20</v>
      </c>
      <c r="B2" s="134"/>
      <c r="C2" s="134"/>
      <c r="D2" s="134"/>
      <c r="E2" s="134"/>
      <c r="F2" s="134"/>
      <c r="G2" s="134"/>
      <c r="H2" s="134"/>
      <c r="I2" s="79"/>
    </row>
    <row r="3" spans="1:15" ht="81" customHeight="1" x14ac:dyDescent="0.25">
      <c r="A3" s="58" t="s">
        <v>0</v>
      </c>
      <c r="B3" s="71" t="s">
        <v>19</v>
      </c>
      <c r="C3" s="136" t="s">
        <v>7</v>
      </c>
      <c r="D3" s="136"/>
      <c r="E3" s="136"/>
      <c r="F3" s="113" t="s">
        <v>8</v>
      </c>
      <c r="G3" s="113"/>
      <c r="H3" s="113"/>
      <c r="J3" s="10"/>
      <c r="K3" s="11"/>
      <c r="L3" s="10"/>
      <c r="M3" s="13"/>
      <c r="N3" s="10"/>
      <c r="O3" s="27"/>
    </row>
    <row r="4" spans="1:15" ht="15" customHeight="1" x14ac:dyDescent="0.25">
      <c r="A4" s="58">
        <v>1</v>
      </c>
      <c r="B4" s="71">
        <v>2</v>
      </c>
      <c r="C4" s="136">
        <v>3</v>
      </c>
      <c r="D4" s="136"/>
      <c r="E4" s="136"/>
      <c r="F4" s="113">
        <v>4</v>
      </c>
      <c r="G4" s="113"/>
      <c r="H4" s="113"/>
      <c r="J4" s="14"/>
      <c r="K4" s="31"/>
      <c r="L4" s="14"/>
      <c r="M4" s="31"/>
      <c r="N4" s="14"/>
      <c r="O4" s="31"/>
    </row>
    <row r="5" spans="1:15" ht="110.25" x14ac:dyDescent="0.25">
      <c r="A5" s="59">
        <v>1</v>
      </c>
      <c r="B5" s="72" t="s">
        <v>21</v>
      </c>
      <c r="C5" s="129">
        <f>0+т2!J26</f>
        <v>14204</v>
      </c>
      <c r="D5" s="129"/>
      <c r="E5" s="129"/>
      <c r="F5" s="129">
        <f>0</f>
        <v>0</v>
      </c>
      <c r="G5" s="129"/>
      <c r="H5" s="129"/>
      <c r="I5" s="68"/>
      <c r="J5" s="13"/>
      <c r="K5" s="27"/>
      <c r="L5" s="27"/>
      <c r="M5" s="27"/>
      <c r="N5" s="27"/>
      <c r="O5" s="27"/>
    </row>
    <row r="6" spans="1:15" x14ac:dyDescent="0.25">
      <c r="A6" s="59">
        <v>2</v>
      </c>
      <c r="B6" s="72" t="s">
        <v>57</v>
      </c>
      <c r="C6" s="130">
        <v>0.2</v>
      </c>
      <c r="D6" s="130"/>
      <c r="E6" s="130"/>
      <c r="F6" s="130">
        <v>0.2</v>
      </c>
      <c r="G6" s="130"/>
      <c r="H6" s="130"/>
      <c r="I6" s="68"/>
      <c r="J6" s="13"/>
      <c r="K6" s="27"/>
      <c r="L6" s="27"/>
      <c r="M6" s="27"/>
      <c r="N6" s="27"/>
      <c r="O6" s="27"/>
    </row>
    <row r="7" spans="1:15" x14ac:dyDescent="0.25">
      <c r="A7" s="59" t="s">
        <v>61</v>
      </c>
      <c r="B7" s="3" t="s">
        <v>60</v>
      </c>
      <c r="C7" s="131">
        <f>Т6ПланС1*Т6ПланС2</f>
        <v>2840.8</v>
      </c>
      <c r="D7" s="131"/>
      <c r="E7" s="131"/>
      <c r="F7" s="131">
        <f>Т6ФактС1*Т6ФактС2</f>
        <v>0</v>
      </c>
      <c r="G7" s="131"/>
      <c r="H7" s="131"/>
      <c r="I7" s="69"/>
      <c r="J7" s="13"/>
      <c r="K7" s="27"/>
      <c r="L7" s="27"/>
      <c r="M7" s="27"/>
      <c r="N7" s="27"/>
      <c r="O7" s="27"/>
    </row>
    <row r="8" spans="1:15" ht="133.5" x14ac:dyDescent="0.25">
      <c r="A8" s="59">
        <v>3</v>
      </c>
      <c r="B8" s="72" t="s">
        <v>53</v>
      </c>
      <c r="C8" s="132">
        <f>C5+C7</f>
        <v>17044.8</v>
      </c>
      <c r="D8" s="132"/>
      <c r="E8" s="132"/>
      <c r="F8" s="132">
        <f>F5+F7</f>
        <v>0</v>
      </c>
      <c r="G8" s="132"/>
      <c r="H8" s="132"/>
      <c r="I8" s="69"/>
      <c r="J8" s="13"/>
      <c r="K8" s="27"/>
      <c r="L8" s="27"/>
      <c r="M8" s="27"/>
      <c r="N8" s="27"/>
      <c r="O8" s="27"/>
    </row>
    <row r="9" spans="1:15" ht="51.75" x14ac:dyDescent="0.25">
      <c r="A9" s="57" t="s">
        <v>26</v>
      </c>
      <c r="B9" s="73" t="s">
        <v>52</v>
      </c>
      <c r="C9" s="132">
        <f>C10+C11*(C14/C12*(100+E14)/200+C15/C12*(100+E15)/200*E14/100+C16/C12*(100+E16)/200*E14/100*E15/100+C17/C12*(100+E17)/200*E14/100*E15/100*E16/100+C18/C12*(100+E18)/200*E14/100*E15/100*E16/100*E17/100+C19/C12*(100+E19)/200*E14/100*E15/100*E16/100*E17/100*E18/100+C20/C12*(E20+100)/200*E14/100*E15/100*E16/100*E17/100*E18/100*E19/100)</f>
        <v>19136.769199176168</v>
      </c>
      <c r="D9" s="132"/>
      <c r="E9" s="132"/>
      <c r="F9" s="132" t="e">
        <f>F10+F11*(F14/F12*(100+H14)/200+F15/F12*(100+H15)/200*H14/100+F16/F12*(100+H16)/200*H14/100*H15/100+F17/F12*(100+H17)/200*H14/100*H15/100*H16/100+F18/F12*(100+H18)/200*H14/100*H15/100*H16/100*H17/100+F19/F12*(100+H19)/200*H14/100*H15/100*H16/100*H17/100*H18/100+F20/F12*(H20+100)/200*H14/100*H15/100*H16/100*H17/100*H18/100*H19/100)</f>
        <v>#DIV/0!</v>
      </c>
      <c r="G9" s="132"/>
      <c r="H9" s="132"/>
      <c r="I9" s="69"/>
      <c r="J9" s="13"/>
      <c r="K9" s="27"/>
      <c r="L9" s="27"/>
      <c r="M9" s="27"/>
      <c r="N9" s="27"/>
      <c r="O9" s="27"/>
    </row>
    <row r="10" spans="1:15" ht="83.25" x14ac:dyDescent="0.25">
      <c r="A10" s="57" t="s">
        <v>27</v>
      </c>
      <c r="B10" s="74" t="s">
        <v>54</v>
      </c>
      <c r="C10" s="135">
        <v>0</v>
      </c>
      <c r="D10" s="135"/>
      <c r="E10" s="135"/>
      <c r="F10" s="133">
        <v>0</v>
      </c>
      <c r="G10" s="133"/>
      <c r="H10" s="133"/>
      <c r="I10" s="70"/>
    </row>
    <row r="11" spans="1:15" ht="53.25" customHeight="1" x14ac:dyDescent="0.25">
      <c r="A11" s="57" t="s">
        <v>28</v>
      </c>
      <c r="B11" s="74" t="s">
        <v>55</v>
      </c>
      <c r="C11" s="135">
        <f>C8-Т6ПланС5</f>
        <v>17044.8</v>
      </c>
      <c r="D11" s="135"/>
      <c r="E11" s="135"/>
      <c r="F11" s="133">
        <f>F8-Т6ФактС5</f>
        <v>0</v>
      </c>
      <c r="G11" s="133"/>
      <c r="H11" s="133"/>
      <c r="I11" s="70"/>
    </row>
    <row r="12" spans="1:15" ht="84" customHeight="1" x14ac:dyDescent="0.25">
      <c r="A12" s="75" t="s">
        <v>25</v>
      </c>
      <c r="B12" s="76" t="s">
        <v>56</v>
      </c>
      <c r="C12" s="131">
        <f>SUM(C13:C20)</f>
        <v>1311.0372377443098</v>
      </c>
      <c r="D12" s="131"/>
      <c r="E12" s="131"/>
      <c r="F12" s="133">
        <f>SUM(F13:F20)</f>
        <v>0</v>
      </c>
      <c r="G12" s="133"/>
      <c r="H12" s="133"/>
      <c r="I12" s="70"/>
    </row>
    <row r="13" spans="1:15" x14ac:dyDescent="0.25">
      <c r="A13" s="127"/>
      <c r="B13" s="128"/>
      <c r="C13" s="60" t="s">
        <v>62</v>
      </c>
      <c r="D13" s="32" t="s">
        <v>58</v>
      </c>
      <c r="E13" s="55" t="s">
        <v>59</v>
      </c>
      <c r="F13" s="60" t="s">
        <v>62</v>
      </c>
      <c r="G13" s="32" t="s">
        <v>58</v>
      </c>
      <c r="H13" s="55" t="s">
        <v>59</v>
      </c>
      <c r="I13" s="70"/>
    </row>
    <row r="14" spans="1:15" ht="18.75" x14ac:dyDescent="0.25">
      <c r="A14" s="77" t="s">
        <v>17</v>
      </c>
      <c r="B14" s="78" t="s">
        <v>45</v>
      </c>
      <c r="C14" s="85">
        <v>0</v>
      </c>
      <c r="D14" s="86">
        <v>2018</v>
      </c>
      <c r="E14" s="99">
        <v>104.93430351985597</v>
      </c>
      <c r="F14" s="83">
        <v>0</v>
      </c>
      <c r="G14" s="86">
        <v>2018</v>
      </c>
      <c r="H14" s="99">
        <v>104.93430351985597</v>
      </c>
      <c r="I14" s="70"/>
    </row>
    <row r="15" spans="1:15" ht="18.75" x14ac:dyDescent="0.25">
      <c r="A15" s="57" t="s">
        <v>18</v>
      </c>
      <c r="B15" s="56" t="s">
        <v>46</v>
      </c>
      <c r="C15" s="84">
        <v>91.800000000000011</v>
      </c>
      <c r="D15" s="86">
        <v>2019</v>
      </c>
      <c r="E15" s="99">
        <v>105.04290538713221</v>
      </c>
      <c r="F15" s="83">
        <v>0</v>
      </c>
      <c r="G15" s="86">
        <v>2019</v>
      </c>
      <c r="H15" s="99">
        <v>105.04290538713221</v>
      </c>
      <c r="I15" s="70"/>
    </row>
    <row r="16" spans="1:15" ht="18.75" x14ac:dyDescent="0.25">
      <c r="A16" s="57" t="s">
        <v>22</v>
      </c>
      <c r="B16" s="56" t="s">
        <v>47</v>
      </c>
      <c r="C16" s="84">
        <v>1219.2372377443098</v>
      </c>
      <c r="D16" s="86">
        <v>2020</v>
      </c>
      <c r="E16" s="99">
        <v>104.35592158531719</v>
      </c>
      <c r="F16" s="83">
        <v>0</v>
      </c>
      <c r="G16" s="86">
        <v>2020</v>
      </c>
      <c r="H16" s="99">
        <v>104.35592158531719</v>
      </c>
      <c r="I16" s="70"/>
    </row>
    <row r="17" spans="1:11" ht="18.75" x14ac:dyDescent="0.25">
      <c r="A17" s="57" t="s">
        <v>29</v>
      </c>
      <c r="B17" s="56" t="s">
        <v>48</v>
      </c>
      <c r="C17" s="84">
        <v>0</v>
      </c>
      <c r="D17" s="86">
        <v>2021</v>
      </c>
      <c r="E17" s="99">
        <v>104.23771168266786</v>
      </c>
      <c r="F17" s="83">
        <v>0</v>
      </c>
      <c r="G17" s="86">
        <v>2021</v>
      </c>
      <c r="H17" s="99">
        <v>104.23771168266786</v>
      </c>
      <c r="I17" s="70"/>
    </row>
    <row r="18" spans="1:11" ht="18.75" x14ac:dyDescent="0.25">
      <c r="A18" s="57" t="s">
        <v>30</v>
      </c>
      <c r="B18" s="56" t="s">
        <v>49</v>
      </c>
      <c r="C18" s="84">
        <v>0</v>
      </c>
      <c r="D18" s="86">
        <v>2022</v>
      </c>
      <c r="E18" s="100">
        <v>104.32005515472041</v>
      </c>
      <c r="F18" s="83">
        <v>0</v>
      </c>
      <c r="G18" s="86">
        <v>2022</v>
      </c>
      <c r="H18" s="100">
        <v>104.32005515472041</v>
      </c>
      <c r="I18" s="70"/>
    </row>
    <row r="19" spans="1:11" ht="18.75" x14ac:dyDescent="0.25">
      <c r="A19" s="57" t="s">
        <v>31</v>
      </c>
      <c r="B19" s="56" t="s">
        <v>50</v>
      </c>
      <c r="C19" s="84">
        <v>0</v>
      </c>
      <c r="D19" s="86">
        <v>2023</v>
      </c>
      <c r="E19" s="100">
        <v>104.3900921854208</v>
      </c>
      <c r="F19" s="83">
        <v>0</v>
      </c>
      <c r="G19" s="86">
        <v>2023</v>
      </c>
      <c r="H19" s="100">
        <v>104.3900921854208</v>
      </c>
      <c r="I19" s="70"/>
      <c r="K19" s="61"/>
    </row>
    <row r="20" spans="1:11" ht="18.75" x14ac:dyDescent="0.25">
      <c r="A20" s="57" t="s">
        <v>32</v>
      </c>
      <c r="B20" s="56" t="s">
        <v>51</v>
      </c>
      <c r="C20" s="84">
        <v>0</v>
      </c>
      <c r="D20" s="86">
        <v>2024</v>
      </c>
      <c r="E20" s="100">
        <v>104.43006462723064</v>
      </c>
      <c r="F20" s="83">
        <v>0</v>
      </c>
      <c r="G20" s="86">
        <v>2024</v>
      </c>
      <c r="H20" s="100">
        <v>104.43006462723064</v>
      </c>
      <c r="I20" s="70"/>
    </row>
    <row r="21" spans="1:11" s="27" customFormat="1" ht="217.5" customHeight="1" x14ac:dyDescent="0.25">
      <c r="A21" s="62"/>
      <c r="B21" s="63"/>
      <c r="C21" s="64"/>
      <c r="D21" s="64"/>
      <c r="E21" s="64"/>
      <c r="F21" s="64"/>
      <c r="G21" s="64"/>
      <c r="H21" s="64"/>
      <c r="I21" s="64"/>
    </row>
    <row r="22" spans="1:11" ht="53.25" customHeight="1" x14ac:dyDescent="0.25">
      <c r="A22" s="62"/>
      <c r="B22" s="65"/>
      <c r="C22" s="66"/>
      <c r="D22" s="66"/>
      <c r="E22" s="66"/>
      <c r="F22" s="66"/>
      <c r="G22" s="66"/>
      <c r="H22" s="66"/>
      <c r="I22" s="66"/>
    </row>
    <row r="23" spans="1:11" x14ac:dyDescent="0.25">
      <c r="A23" s="35"/>
      <c r="B23" s="35"/>
      <c r="C23" s="53"/>
      <c r="D23" s="54"/>
      <c r="E23" s="54"/>
      <c r="F23" s="53"/>
      <c r="G23" s="54"/>
      <c r="H23" s="54"/>
      <c r="I23" s="10"/>
    </row>
    <row r="24" spans="1:11" x14ac:dyDescent="0.25">
      <c r="B24" s="67"/>
    </row>
    <row r="28" spans="1:11" x14ac:dyDescent="0.25">
      <c r="B28" s="67"/>
    </row>
  </sheetData>
  <mergeCells count="22">
    <mergeCell ref="A2:H2"/>
    <mergeCell ref="C9:E9"/>
    <mergeCell ref="C10:E10"/>
    <mergeCell ref="C11:E11"/>
    <mergeCell ref="C12:E12"/>
    <mergeCell ref="C3:E3"/>
    <mergeCell ref="C4:E4"/>
    <mergeCell ref="C5:E5"/>
    <mergeCell ref="C6:E6"/>
    <mergeCell ref="C7:E7"/>
    <mergeCell ref="A13:B13"/>
    <mergeCell ref="F3:H3"/>
    <mergeCell ref="F4:H4"/>
    <mergeCell ref="F5:H5"/>
    <mergeCell ref="F6:H6"/>
    <mergeCell ref="F7:H7"/>
    <mergeCell ref="F8:H8"/>
    <mergeCell ref="F9:H9"/>
    <mergeCell ref="F10:H10"/>
    <mergeCell ref="F11:H11"/>
    <mergeCell ref="F12:H12"/>
    <mergeCell ref="C8:E8"/>
  </mergeCells>
  <pageMargins left="0.47244094488188998" right="0.55118110236220497" top="0.82677165354330695" bottom="0.55118110236220497" header="0.31496062992126" footer="0.196850393700787"/>
  <pageSetup paperSize="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46</vt:i4>
      </vt:variant>
    </vt:vector>
  </HeadingPairs>
  <TitlesOfParts>
    <vt:vector size="52" baseType="lpstr">
      <vt:lpstr>т1</vt:lpstr>
      <vt:lpstr>т2</vt:lpstr>
      <vt:lpstr>т3</vt:lpstr>
      <vt:lpstr>т4</vt:lpstr>
      <vt:lpstr>т5</vt:lpstr>
      <vt:lpstr>т6</vt:lpstr>
      <vt:lpstr>T6Таблица7</vt:lpstr>
      <vt:lpstr>ГодРаскрытия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Идентификатор</vt:lpstr>
      <vt:lpstr>ИнвестПрограмма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Приказ</vt:lpstr>
      <vt:lpstr>Реквизиты1</vt:lpstr>
      <vt:lpstr>Реквизиты2</vt:lpstr>
      <vt:lpstr>Субъект</vt:lpstr>
      <vt:lpstr>Т1Начало</vt:lpstr>
      <vt:lpstr>Т1Таблица</vt:lpstr>
      <vt:lpstr>Т1ТипИПР</vt:lpstr>
      <vt:lpstr>Т2Начало</vt:lpstr>
      <vt:lpstr>Т2Таблица</vt:lpstr>
      <vt:lpstr>Т2ТипИПР</vt:lpstr>
      <vt:lpstr>Т3Начало</vt:lpstr>
      <vt:lpstr>Т3Таблица</vt:lpstr>
      <vt:lpstr>Т3ТипИПР</vt:lpstr>
      <vt:lpstr>Т4Начало</vt:lpstr>
      <vt:lpstr>Т4Таблица</vt:lpstr>
      <vt:lpstr>Т4ТипИПР</vt:lpstr>
      <vt:lpstr>Т5Начало</vt:lpstr>
      <vt:lpstr>Т5Таблица</vt:lpstr>
      <vt:lpstr>Т5ТипИПР</vt:lpstr>
      <vt:lpstr>Т6ПланС1</vt:lpstr>
      <vt:lpstr>Т6ПланС2</vt:lpstr>
      <vt:lpstr>Т6ПланС4</vt:lpstr>
      <vt:lpstr>Т6ПланС5</vt:lpstr>
      <vt:lpstr>Т6ПланС7</vt:lpstr>
      <vt:lpstr>Т6ФактС1</vt:lpstr>
      <vt:lpstr>Т6ФактС2</vt:lpstr>
      <vt:lpstr>Т6ФактС4</vt:lpstr>
      <vt:lpstr>Т6ФактС5</vt:lpstr>
      <vt:lpstr>Т6ФактС7</vt:lpstr>
      <vt:lpstr>Титул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Андрей</cp:lastModifiedBy>
  <cp:lastPrinted>2016-06-09T11:22:50Z</cp:lastPrinted>
  <dcterms:created xsi:type="dcterms:W3CDTF">2009-07-27T10:10:26Z</dcterms:created>
  <dcterms:modified xsi:type="dcterms:W3CDTF">2019-02-17T19:41:04Z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_id">
    <vt:lpwstr>9386678D-BEC7-40BC-8183-7F76589C3CCE</vt:lpwstr>
  </property>
  <property fmtid="{D5CDD505-2E9C-101B-9397-08002B2CF9AE}" pid="3" name="datatype">
    <vt:lpwstr>План_Текущий</vt:lpwstr>
  </property>
  <property fmtid="{D5CDD505-2E9C-101B-9397-08002B2CF9AE}" pid="4" name="ErorMsg">
    <vt:lpwstr>No</vt:lpwstr>
  </property>
</Properties>
</file>